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1075" windowHeight="10005"/>
  </bookViews>
  <sheets>
    <sheet name="Φύλλο1" sheetId="1" r:id="rId1"/>
  </sheets>
  <calcPr calcId="125725"/>
</workbook>
</file>

<file path=xl/calcChain.xml><?xml version="1.0" encoding="utf-8"?>
<calcChain xmlns="http://schemas.openxmlformats.org/spreadsheetml/2006/main">
  <c r="K141" i="1"/>
  <c r="K143" s="1"/>
  <c r="N140"/>
  <c r="L140"/>
  <c r="M140" s="1"/>
  <c r="I140"/>
  <c r="H140"/>
  <c r="F140"/>
  <c r="G140" s="1"/>
  <c r="N139"/>
  <c r="L139"/>
  <c r="M139" s="1"/>
  <c r="I139"/>
  <c r="H139"/>
  <c r="F139"/>
  <c r="G139" s="1"/>
  <c r="N138"/>
  <c r="L138"/>
  <c r="M138" s="1"/>
  <c r="I138"/>
  <c r="H138"/>
  <c r="F138"/>
  <c r="G138" s="1"/>
  <c r="N137"/>
  <c r="L137"/>
  <c r="M137" s="1"/>
  <c r="I137"/>
  <c r="H137"/>
  <c r="F137"/>
  <c r="G137" s="1"/>
  <c r="N136"/>
  <c r="L136"/>
  <c r="M136" s="1"/>
  <c r="I136"/>
  <c r="H136"/>
  <c r="F136"/>
  <c r="G136" s="1"/>
  <c r="N135"/>
  <c r="L135"/>
  <c r="M135" s="1"/>
  <c r="I135"/>
  <c r="H135"/>
  <c r="F135"/>
  <c r="G135" s="1"/>
  <c r="N134"/>
  <c r="L134"/>
  <c r="M134" s="1"/>
  <c r="I134"/>
  <c r="H134"/>
  <c r="F134"/>
  <c r="G134" s="1"/>
  <c r="N133"/>
  <c r="L133"/>
  <c r="M133" s="1"/>
  <c r="I133"/>
  <c r="H133"/>
  <c r="F133"/>
  <c r="G133" s="1"/>
  <c r="N132"/>
  <c r="L132"/>
  <c r="M132" s="1"/>
  <c r="I132"/>
  <c r="H132"/>
  <c r="F132"/>
  <c r="G132" s="1"/>
  <c r="N131"/>
  <c r="L131"/>
  <c r="M131" s="1"/>
  <c r="I131"/>
  <c r="H131"/>
  <c r="F131"/>
  <c r="G131" s="1"/>
  <c r="N130"/>
  <c r="L130"/>
  <c r="M130" s="1"/>
  <c r="I130"/>
  <c r="H130"/>
  <c r="F130"/>
  <c r="G130" s="1"/>
  <c r="N129"/>
  <c r="M129"/>
  <c r="L129"/>
  <c r="I129"/>
  <c r="H129"/>
  <c r="F129"/>
  <c r="G129" s="1"/>
  <c r="N128"/>
  <c r="M128"/>
  <c r="L128"/>
  <c r="I128"/>
  <c r="H128"/>
  <c r="F128"/>
  <c r="G128" s="1"/>
  <c r="N127"/>
  <c r="M127"/>
  <c r="L127"/>
  <c r="I127"/>
  <c r="H127"/>
  <c r="F127"/>
  <c r="G127" s="1"/>
  <c r="N126"/>
  <c r="M126"/>
  <c r="L126"/>
  <c r="I126"/>
  <c r="H126"/>
  <c r="F126"/>
  <c r="G126" s="1"/>
  <c r="N125"/>
  <c r="M125"/>
  <c r="L125"/>
  <c r="I125"/>
  <c r="H125"/>
  <c r="F125"/>
  <c r="G125" s="1"/>
  <c r="N124"/>
  <c r="M124"/>
  <c r="L124"/>
  <c r="I124"/>
  <c r="H124"/>
  <c r="F124"/>
  <c r="G124" s="1"/>
  <c r="N123"/>
  <c r="M123"/>
  <c r="L123"/>
  <c r="I123"/>
  <c r="H123"/>
  <c r="F123"/>
  <c r="G123" s="1"/>
  <c r="N122"/>
  <c r="M122"/>
  <c r="L122"/>
  <c r="I122"/>
  <c r="H122"/>
  <c r="F122"/>
  <c r="G122" s="1"/>
  <c r="K120"/>
  <c r="K142" s="1"/>
  <c r="N119"/>
  <c r="L119"/>
  <c r="M119" s="1"/>
  <c r="I119"/>
  <c r="H119"/>
  <c r="F119"/>
  <c r="N118"/>
  <c r="L118"/>
  <c r="M118" s="1"/>
  <c r="I118"/>
  <c r="H118"/>
  <c r="F118"/>
  <c r="N117"/>
  <c r="L117"/>
  <c r="M117" s="1"/>
  <c r="I117"/>
  <c r="H117"/>
  <c r="F117"/>
  <c r="N116"/>
  <c r="L116"/>
  <c r="M116" s="1"/>
  <c r="I116"/>
  <c r="H116"/>
  <c r="F116"/>
  <c r="N115"/>
  <c r="L115"/>
  <c r="M115" s="1"/>
  <c r="I115"/>
  <c r="H115"/>
  <c r="F115"/>
  <c r="N114"/>
  <c r="L114"/>
  <c r="M114" s="1"/>
  <c r="I114"/>
  <c r="H114"/>
  <c r="F114"/>
  <c r="N113"/>
  <c r="L113"/>
  <c r="M113" s="1"/>
  <c r="I113"/>
  <c r="H113"/>
  <c r="F113"/>
  <c r="N112"/>
  <c r="L112"/>
  <c r="M112" s="1"/>
  <c r="I112"/>
  <c r="H112"/>
  <c r="F112"/>
  <c r="N111"/>
  <c r="L111"/>
  <c r="M111" s="1"/>
  <c r="I111"/>
  <c r="H111"/>
  <c r="F111"/>
  <c r="N110"/>
  <c r="L110"/>
  <c r="M110" s="1"/>
  <c r="I110"/>
  <c r="H110"/>
  <c r="F110"/>
  <c r="N109"/>
  <c r="L109"/>
  <c r="M109" s="1"/>
  <c r="I109"/>
  <c r="H109"/>
  <c r="F109"/>
  <c r="N108"/>
  <c r="L108"/>
  <c r="M108" s="1"/>
  <c r="I108"/>
  <c r="H108"/>
  <c r="F108"/>
  <c r="N107"/>
  <c r="L107"/>
  <c r="M107" s="1"/>
  <c r="I107"/>
  <c r="H107"/>
  <c r="F107"/>
  <c r="N106"/>
  <c r="L106"/>
  <c r="M106" s="1"/>
  <c r="I106"/>
  <c r="H106"/>
  <c r="F106"/>
  <c r="N105"/>
  <c r="L105"/>
  <c r="M105" s="1"/>
  <c r="I105"/>
  <c r="H105"/>
  <c r="F105"/>
  <c r="N104"/>
  <c r="L104"/>
  <c r="M104" s="1"/>
  <c r="I104"/>
  <c r="H104"/>
  <c r="F104"/>
  <c r="N103"/>
  <c r="L103"/>
  <c r="M103" s="1"/>
  <c r="I103"/>
  <c r="H103"/>
  <c r="F103"/>
  <c r="G103" s="1"/>
  <c r="N102"/>
  <c r="L102"/>
  <c r="M102" s="1"/>
  <c r="I102"/>
  <c r="H102"/>
  <c r="F102"/>
  <c r="G102" s="1"/>
  <c r="N101"/>
  <c r="L101"/>
  <c r="M101" s="1"/>
  <c r="I101"/>
  <c r="H101"/>
  <c r="F101"/>
  <c r="G101" s="1"/>
  <c r="N100"/>
  <c r="L100"/>
  <c r="M100" s="1"/>
  <c r="I100"/>
  <c r="H100"/>
  <c r="F100"/>
  <c r="G100" s="1"/>
  <c r="N99"/>
  <c r="L99"/>
  <c r="M99" s="1"/>
  <c r="I99"/>
  <c r="H99"/>
  <c r="F99"/>
  <c r="G99" s="1"/>
  <c r="N98"/>
  <c r="L98"/>
  <c r="M98" s="1"/>
  <c r="I98"/>
  <c r="H98"/>
  <c r="F98"/>
  <c r="G98" s="1"/>
  <c r="N97"/>
  <c r="L97"/>
  <c r="M97" s="1"/>
  <c r="I97"/>
  <c r="H97"/>
  <c r="F97"/>
  <c r="G97" s="1"/>
  <c r="N96"/>
  <c r="L96"/>
  <c r="M96" s="1"/>
  <c r="I96"/>
  <c r="H96"/>
  <c r="F96"/>
  <c r="G96" s="1"/>
  <c r="N95"/>
  <c r="L95"/>
  <c r="M95" s="1"/>
  <c r="I95"/>
  <c r="H95"/>
  <c r="F95"/>
  <c r="G95" s="1"/>
  <c r="N94"/>
  <c r="L94"/>
  <c r="M94" s="1"/>
  <c r="I94"/>
  <c r="H94"/>
  <c r="F94"/>
  <c r="G94" s="1"/>
  <c r="N93"/>
  <c r="L93"/>
  <c r="M93" s="1"/>
  <c r="I93"/>
  <c r="H93"/>
  <c r="F93"/>
  <c r="G93" s="1"/>
  <c r="N92"/>
  <c r="L92"/>
  <c r="M92" s="1"/>
  <c r="I92"/>
  <c r="H92"/>
  <c r="F92"/>
  <c r="G92" s="1"/>
  <c r="N91"/>
  <c r="L91"/>
  <c r="M91" s="1"/>
  <c r="I91"/>
  <c r="H91"/>
  <c r="F91"/>
  <c r="G91" s="1"/>
  <c r="N90"/>
  <c r="L90"/>
  <c r="M90" s="1"/>
  <c r="I90"/>
  <c r="H90"/>
  <c r="F90"/>
  <c r="G90" s="1"/>
  <c r="N89"/>
  <c r="L89"/>
  <c r="M89" s="1"/>
  <c r="I89"/>
  <c r="H89"/>
  <c r="F89"/>
  <c r="G89" s="1"/>
  <c r="N88"/>
  <c r="L88"/>
  <c r="M88" s="1"/>
  <c r="I88"/>
  <c r="H88"/>
  <c r="F88"/>
  <c r="G88" s="1"/>
  <c r="N87"/>
  <c r="L87"/>
  <c r="M87" s="1"/>
  <c r="I87"/>
  <c r="H87"/>
  <c r="F87"/>
  <c r="G87" s="1"/>
  <c r="N86"/>
  <c r="L86"/>
  <c r="M86" s="1"/>
  <c r="I86"/>
  <c r="H86"/>
  <c r="F86"/>
  <c r="G86" s="1"/>
  <c r="N85"/>
  <c r="L85"/>
  <c r="M85" s="1"/>
  <c r="I85"/>
  <c r="H85"/>
  <c r="F85"/>
  <c r="G85" s="1"/>
  <c r="N84"/>
  <c r="L84"/>
  <c r="M84" s="1"/>
  <c r="I84"/>
  <c r="H84"/>
  <c r="F84"/>
  <c r="G84" s="1"/>
  <c r="N83"/>
  <c r="L83"/>
  <c r="M83" s="1"/>
  <c r="I83"/>
  <c r="H83"/>
  <c r="F83"/>
  <c r="G83" s="1"/>
  <c r="N82"/>
  <c r="L82"/>
  <c r="M82" s="1"/>
  <c r="I82"/>
  <c r="H82"/>
  <c r="F82"/>
  <c r="G82" s="1"/>
  <c r="N81"/>
  <c r="L81"/>
  <c r="M81" s="1"/>
  <c r="I81"/>
  <c r="H81"/>
  <c r="F81"/>
  <c r="G81" s="1"/>
  <c r="N80"/>
  <c r="L80"/>
  <c r="M80" s="1"/>
  <c r="I80"/>
  <c r="H80"/>
  <c r="F80"/>
  <c r="G80" s="1"/>
  <c r="N79"/>
  <c r="L79"/>
  <c r="M79" s="1"/>
  <c r="I79"/>
  <c r="H79"/>
  <c r="F79"/>
  <c r="G79" s="1"/>
  <c r="N78"/>
  <c r="L78"/>
  <c r="M78" s="1"/>
  <c r="I78"/>
  <c r="H78"/>
  <c r="F78"/>
  <c r="G78" s="1"/>
  <c r="N77"/>
  <c r="L77"/>
  <c r="M77" s="1"/>
  <c r="I77"/>
  <c r="H77"/>
  <c r="F77"/>
  <c r="G77" s="1"/>
  <c r="N76"/>
  <c r="L76"/>
  <c r="M76" s="1"/>
  <c r="I76"/>
  <c r="H76"/>
  <c r="F76"/>
  <c r="G76" s="1"/>
  <c r="N75"/>
  <c r="L75"/>
  <c r="M75" s="1"/>
  <c r="I75"/>
  <c r="H75"/>
  <c r="F75"/>
  <c r="G75" s="1"/>
  <c r="N74"/>
  <c r="L74"/>
  <c r="M74" s="1"/>
  <c r="I74"/>
  <c r="H74"/>
  <c r="F74"/>
  <c r="G74" s="1"/>
  <c r="N73"/>
  <c r="L73"/>
  <c r="M73" s="1"/>
  <c r="I73"/>
  <c r="H73"/>
  <c r="F73"/>
  <c r="G73" s="1"/>
  <c r="N72"/>
  <c r="L72"/>
  <c r="M72" s="1"/>
  <c r="I72"/>
  <c r="H72"/>
  <c r="F72"/>
  <c r="G72" s="1"/>
  <c r="N71"/>
  <c r="L71"/>
  <c r="M71" s="1"/>
  <c r="I71"/>
  <c r="H71"/>
  <c r="F71"/>
  <c r="G71" s="1"/>
  <c r="N70"/>
  <c r="L70"/>
  <c r="M70" s="1"/>
  <c r="I70"/>
  <c r="H70"/>
  <c r="F70"/>
  <c r="G70" s="1"/>
  <c r="N69"/>
  <c r="L69"/>
  <c r="M69" s="1"/>
  <c r="I69"/>
  <c r="H69"/>
  <c r="F69"/>
  <c r="G69" s="1"/>
  <c r="N68"/>
  <c r="L68"/>
  <c r="M68" s="1"/>
  <c r="I68"/>
  <c r="H68"/>
  <c r="F68"/>
  <c r="G68" s="1"/>
  <c r="N67"/>
  <c r="L67"/>
  <c r="M67" s="1"/>
  <c r="I67"/>
  <c r="H67"/>
  <c r="F67"/>
  <c r="G67" s="1"/>
  <c r="N66"/>
  <c r="L66"/>
  <c r="M66" s="1"/>
  <c r="I66"/>
  <c r="H66"/>
  <c r="F66"/>
  <c r="G66" s="1"/>
  <c r="N65"/>
  <c r="L65"/>
  <c r="M65" s="1"/>
  <c r="I65"/>
  <c r="H65"/>
  <c r="F65"/>
  <c r="G65" s="1"/>
  <c r="N64"/>
  <c r="L64"/>
  <c r="M64" s="1"/>
  <c r="I64"/>
  <c r="H64"/>
  <c r="F64"/>
  <c r="G64" s="1"/>
  <c r="N63"/>
  <c r="L63"/>
  <c r="M63" s="1"/>
  <c r="I63"/>
  <c r="H63"/>
  <c r="F63"/>
  <c r="G63" s="1"/>
  <c r="N62"/>
  <c r="L62"/>
  <c r="M62" s="1"/>
  <c r="I62"/>
  <c r="H62"/>
  <c r="F62"/>
  <c r="G62" s="1"/>
  <c r="N61"/>
  <c r="L61"/>
  <c r="M61" s="1"/>
  <c r="I61"/>
  <c r="H61"/>
  <c r="F61"/>
  <c r="G61" s="1"/>
  <c r="N60"/>
  <c r="L60"/>
  <c r="M60" s="1"/>
  <c r="I60"/>
  <c r="H60"/>
  <c r="F60"/>
  <c r="G60" s="1"/>
  <c r="N59"/>
  <c r="L59"/>
  <c r="M59" s="1"/>
  <c r="I59"/>
  <c r="H59"/>
  <c r="F59"/>
  <c r="G59" s="1"/>
  <c r="N58"/>
  <c r="L58"/>
  <c r="M58" s="1"/>
  <c r="I58"/>
  <c r="H58"/>
  <c r="F58"/>
  <c r="G58" s="1"/>
  <c r="N57"/>
  <c r="L57"/>
  <c r="M57" s="1"/>
  <c r="I57"/>
  <c r="H57"/>
  <c r="F57"/>
  <c r="G57" s="1"/>
  <c r="N56"/>
  <c r="L56"/>
  <c r="M56" s="1"/>
  <c r="I56"/>
  <c r="H56"/>
  <c r="F56"/>
  <c r="G56" s="1"/>
  <c r="N55"/>
  <c r="L55"/>
  <c r="M55" s="1"/>
  <c r="I55"/>
  <c r="H55"/>
  <c r="F55"/>
  <c r="G55" s="1"/>
  <c r="N54"/>
  <c r="L54"/>
  <c r="M54" s="1"/>
  <c r="I54"/>
  <c r="H54"/>
  <c r="F54"/>
  <c r="G54" s="1"/>
  <c r="N53"/>
  <c r="L53"/>
  <c r="M53" s="1"/>
  <c r="I53"/>
  <c r="H53"/>
  <c r="F53"/>
  <c r="G53" s="1"/>
  <c r="N52"/>
  <c r="L52"/>
  <c r="M52" s="1"/>
  <c r="I52"/>
  <c r="H52"/>
  <c r="F52"/>
  <c r="G52" s="1"/>
  <c r="N51"/>
  <c r="L51"/>
  <c r="M51" s="1"/>
  <c r="I51"/>
  <c r="H51"/>
  <c r="F51"/>
  <c r="G51" s="1"/>
  <c r="N50"/>
  <c r="L50"/>
  <c r="M50" s="1"/>
  <c r="I50"/>
  <c r="H50"/>
  <c r="F50"/>
  <c r="G50" s="1"/>
  <c r="N49"/>
  <c r="L49"/>
  <c r="M49" s="1"/>
  <c r="I49"/>
  <c r="H49"/>
  <c r="F49"/>
  <c r="G49" s="1"/>
  <c r="N48"/>
  <c r="L48"/>
  <c r="M48" s="1"/>
  <c r="I48"/>
  <c r="H48"/>
  <c r="F48"/>
  <c r="G48" s="1"/>
  <c r="N47"/>
  <c r="L47"/>
  <c r="M47" s="1"/>
  <c r="I47"/>
  <c r="H47"/>
  <c r="F47"/>
  <c r="G47" s="1"/>
  <c r="N46"/>
  <c r="L46"/>
  <c r="M46" s="1"/>
  <c r="I46"/>
  <c r="H46"/>
  <c r="F46"/>
  <c r="G46" s="1"/>
  <c r="N45"/>
  <c r="L45"/>
  <c r="M45" s="1"/>
  <c r="I45"/>
  <c r="H45"/>
  <c r="F45"/>
  <c r="G45" s="1"/>
  <c r="N44"/>
  <c r="L44"/>
  <c r="M44" s="1"/>
  <c r="I44"/>
  <c r="H44"/>
  <c r="F44"/>
  <c r="G44" s="1"/>
  <c r="N43"/>
  <c r="L43"/>
  <c r="M43" s="1"/>
  <c r="I43"/>
  <c r="H43"/>
  <c r="F43"/>
  <c r="G43" s="1"/>
  <c r="N42"/>
  <c r="L42"/>
  <c r="M42" s="1"/>
  <c r="I42"/>
  <c r="H42"/>
  <c r="F42"/>
  <c r="G42" s="1"/>
  <c r="N41"/>
  <c r="L41"/>
  <c r="M41" s="1"/>
  <c r="I41"/>
  <c r="H41"/>
  <c r="F41"/>
  <c r="G41" s="1"/>
  <c r="N40"/>
  <c r="L40"/>
  <c r="M40" s="1"/>
  <c r="I40"/>
  <c r="H40"/>
  <c r="F40"/>
  <c r="G40" s="1"/>
  <c r="N39"/>
  <c r="L39"/>
  <c r="M39" s="1"/>
  <c r="I39"/>
  <c r="H39"/>
  <c r="F39"/>
  <c r="G39" s="1"/>
  <c r="N38"/>
  <c r="L38"/>
  <c r="M38" s="1"/>
  <c r="I38"/>
  <c r="H38"/>
  <c r="F38"/>
  <c r="G38" s="1"/>
  <c r="N37"/>
  <c r="L37"/>
  <c r="M37" s="1"/>
  <c r="I37"/>
  <c r="H37"/>
  <c r="F37"/>
  <c r="G37" s="1"/>
  <c r="N36"/>
  <c r="L36"/>
  <c r="M36" s="1"/>
  <c r="I36"/>
  <c r="H36"/>
  <c r="F36"/>
  <c r="G36" s="1"/>
  <c r="N35"/>
  <c r="L35"/>
  <c r="M35" s="1"/>
  <c r="I35"/>
  <c r="H35"/>
  <c r="F35"/>
  <c r="G35" s="1"/>
  <c r="N34"/>
  <c r="L34"/>
  <c r="M34" s="1"/>
  <c r="I34"/>
  <c r="H34"/>
  <c r="F34"/>
  <c r="G34" s="1"/>
  <c r="N33"/>
  <c r="L33"/>
  <c r="M33" s="1"/>
  <c r="I33"/>
  <c r="H33"/>
  <c r="F33"/>
  <c r="G33" s="1"/>
  <c r="N32"/>
  <c r="L32"/>
  <c r="M32" s="1"/>
  <c r="I32"/>
  <c r="H32"/>
  <c r="F32"/>
  <c r="G32" s="1"/>
  <c r="N31"/>
  <c r="L31"/>
  <c r="M31" s="1"/>
  <c r="I31"/>
  <c r="H31"/>
  <c r="F31"/>
  <c r="G31" s="1"/>
  <c r="N30"/>
  <c r="L30"/>
  <c r="M30" s="1"/>
  <c r="I30"/>
  <c r="H30"/>
  <c r="F30"/>
  <c r="G30" s="1"/>
  <c r="N29"/>
  <c r="L29"/>
  <c r="M29" s="1"/>
  <c r="I29"/>
  <c r="H29"/>
  <c r="F29"/>
  <c r="G29" s="1"/>
  <c r="N28"/>
  <c r="L28"/>
  <c r="M28" s="1"/>
  <c r="I28"/>
  <c r="H28"/>
  <c r="F28"/>
  <c r="G28" s="1"/>
  <c r="N27"/>
  <c r="L27"/>
  <c r="M27" s="1"/>
  <c r="I27"/>
  <c r="H27"/>
  <c r="F27"/>
  <c r="G27" s="1"/>
  <c r="N26"/>
  <c r="L26"/>
  <c r="M26" s="1"/>
  <c r="I26"/>
  <c r="H26"/>
  <c r="F26"/>
  <c r="G26" s="1"/>
  <c r="N25"/>
  <c r="L25"/>
  <c r="M25" s="1"/>
  <c r="I25"/>
  <c r="H25"/>
  <c r="F25"/>
  <c r="G25" s="1"/>
  <c r="N24"/>
  <c r="L24"/>
  <c r="M24" s="1"/>
  <c r="I24"/>
  <c r="H24"/>
  <c r="F24"/>
  <c r="G24" s="1"/>
  <c r="N23"/>
  <c r="L23"/>
  <c r="M23" s="1"/>
  <c r="I23"/>
  <c r="H23"/>
  <c r="F23"/>
  <c r="G23" s="1"/>
  <c r="N22"/>
  <c r="L22"/>
  <c r="M22" s="1"/>
  <c r="I22"/>
  <c r="H22"/>
  <c r="F22"/>
  <c r="G22" s="1"/>
  <c r="N21"/>
  <c r="L21"/>
  <c r="M21" s="1"/>
  <c r="I21"/>
  <c r="H21"/>
  <c r="F21"/>
  <c r="G21" s="1"/>
  <c r="N20"/>
  <c r="L20"/>
  <c r="M20" s="1"/>
  <c r="I20"/>
  <c r="H20"/>
  <c r="F20"/>
  <c r="G20" s="1"/>
  <c r="N19"/>
  <c r="L19"/>
  <c r="M19" s="1"/>
  <c r="I19"/>
  <c r="H19"/>
  <c r="F19"/>
  <c r="G19" s="1"/>
  <c r="N18"/>
  <c r="L18"/>
  <c r="M18" s="1"/>
  <c r="I18"/>
  <c r="H18"/>
  <c r="F18"/>
  <c r="G18" s="1"/>
  <c r="N17"/>
  <c r="L17"/>
  <c r="M17" s="1"/>
  <c r="I17"/>
  <c r="H17"/>
  <c r="F17"/>
  <c r="G17" s="1"/>
  <c r="N16"/>
  <c r="L16"/>
  <c r="M16" s="1"/>
  <c r="I16"/>
  <c r="H16"/>
  <c r="F16"/>
  <c r="G16" s="1"/>
  <c r="N15"/>
  <c r="L15"/>
  <c r="M15" s="1"/>
  <c r="I15"/>
  <c r="H15"/>
  <c r="F15"/>
  <c r="G15" s="1"/>
  <c r="N14"/>
  <c r="L14"/>
  <c r="M14" s="1"/>
  <c r="I14"/>
  <c r="H14"/>
  <c r="F14"/>
  <c r="G14" s="1"/>
  <c r="N13"/>
  <c r="L13"/>
  <c r="M13" s="1"/>
  <c r="I13"/>
  <c r="H13"/>
  <c r="F13"/>
  <c r="G13" s="1"/>
  <c r="N12"/>
  <c r="L12"/>
  <c r="M12" s="1"/>
  <c r="I12"/>
  <c r="H12"/>
  <c r="F12"/>
  <c r="G12" s="1"/>
  <c r="N11"/>
  <c r="L11"/>
  <c r="M11" s="1"/>
  <c r="I11"/>
  <c r="H11"/>
  <c r="F11"/>
  <c r="G11" s="1"/>
  <c r="N10"/>
  <c r="L10"/>
  <c r="M10" s="1"/>
  <c r="I10"/>
  <c r="H10"/>
  <c r="F10"/>
  <c r="G10" s="1"/>
  <c r="N9"/>
  <c r="L9"/>
  <c r="M9" s="1"/>
  <c r="I9"/>
  <c r="H9"/>
  <c r="F9"/>
  <c r="G9" s="1"/>
  <c r="N8"/>
  <c r="L8"/>
  <c r="M8" s="1"/>
  <c r="I8"/>
  <c r="H8"/>
  <c r="F8"/>
  <c r="G8" s="1"/>
  <c r="N7"/>
  <c r="L7"/>
  <c r="M7" s="1"/>
  <c r="I7"/>
  <c r="H7"/>
  <c r="F7"/>
  <c r="G7" s="1"/>
  <c r="N6"/>
  <c r="L6"/>
  <c r="M6" s="1"/>
  <c r="I6"/>
  <c r="H6"/>
  <c r="F6"/>
  <c r="G6" s="1"/>
  <c r="N5"/>
  <c r="L5"/>
  <c r="I5"/>
  <c r="H5"/>
  <c r="F5"/>
  <c r="G5" s="1"/>
  <c r="N142" l="1"/>
  <c r="K1" s="1"/>
  <c r="L142"/>
  <c r="E1" s="1"/>
  <c r="M5"/>
  <c r="M142" s="1"/>
  <c r="H1" s="1"/>
  <c r="G104"/>
  <c r="G105"/>
  <c r="G106"/>
  <c r="G107"/>
  <c r="G108"/>
  <c r="G109"/>
  <c r="G110"/>
  <c r="G111"/>
  <c r="G112"/>
  <c r="G113"/>
  <c r="G114"/>
  <c r="G115"/>
  <c r="G116"/>
  <c r="G117"/>
  <c r="G118"/>
  <c r="G119"/>
</calcChain>
</file>

<file path=xl/sharedStrings.xml><?xml version="1.0" encoding="utf-8"?>
<sst xmlns="http://schemas.openxmlformats.org/spreadsheetml/2006/main" count="160" uniqueCount="157">
  <si>
    <t>Α/Α</t>
  </si>
  <si>
    <t xml:space="preserve">ΕΙΔΟΣ ΚΑΛΛΙΕΡΓΕΙΑΣ / ΕΚΤΡΟΦΗΣ </t>
  </si>
  <si>
    <t>ΑΚΑΘΑΡΙΣΤΗ ΠΡΟΣΤΙΘΕΜΕΝΗ ΑΞΙΑ ΑΝΑ ΣΤΡΕΜΜΑ Ή ΚΕΦΑΛΗ ΖΩΟΥ</t>
  </si>
  <si>
    <t>ΩΡΕΣ ΕΡΓΑΣΙΑΣ ΑΝΑ ΣΤΡΕΜΜΑ  Ή ΚΕΦΑΛΗ ΖΩΟΥ</t>
  </si>
  <si>
    <t>ΜΑΕ</t>
  </si>
  <si>
    <t>ΑΠΑΙΤΟΥΜΕΝΑ ΣΤΡΕΜΜΑΤΑ ΓΙΑ 1 ΜΑΕ</t>
  </si>
  <si>
    <t>ΣΤΡ</t>
  </si>
  <si>
    <t>Εισόδημα</t>
  </si>
  <si>
    <t>Α. ΦΥΤΙΚΗ ΠΑΡΑΓΩΓΗ</t>
  </si>
  <si>
    <t>ΑΓΓΟΥΡΙ ΘΕΡΜΟΚΗΠΙΟΥ (62)</t>
  </si>
  <si>
    <t>ΑΚΤΙΝΙΔΙΑ (102)</t>
  </si>
  <si>
    <t>ΑΜΠΕΛΙ VQPRD (103)</t>
  </si>
  <si>
    <t>ΑΡΑΒΟΣΙΤΟΣ ΧΛΩΡΟΣ (11)</t>
  </si>
  <si>
    <t>ΑΡΩΜΑΤΙΚΑ ΦΥΤΑ (32)</t>
  </si>
  <si>
    <t>ΑΧΛΑΔΙΑ (107)</t>
  </si>
  <si>
    <t>ΑΧΛΑΔΙΑ ΚΟΝΤΟΥΛΕΣ (108)</t>
  </si>
  <si>
    <t>ΒΑΤΟΜΟΥΡΑ (109)</t>
  </si>
  <si>
    <t>ΒΕΡΥΚΟΚΑ (110)</t>
  </si>
  <si>
    <t>ΒΙΟΜΗΧΑΝΙΚΑ ΚΗΠΕΥΤΙΚΑ (ΦΑΣΟΛΑΚΙΑ, ΜΠΑΜΙΕΣ, ΑΡΑΚΑΣ,(64)</t>
  </si>
  <si>
    <t>ΒΥΣΣΙΝΑ (111)</t>
  </si>
  <si>
    <t>ΓΛΑΣΤΡΙΚΑ ΘΕΡΜΟΚΗΠΙΟΥ ΕΣΩΤΕΡΙΚΟΥ ΧΩΡΟΥ (151)</t>
  </si>
  <si>
    <t>ΓΛΥΚΑΝΙΣΟ (34)</t>
  </si>
  <si>
    <t>ΔΑΜΑΣΚΗΝΑ ΝΩΠΑ (112)</t>
  </si>
  <si>
    <t>ΔΑΜΑΣΚΗΝΑ ΞΗΡΑΜΕΝΑ (113)</t>
  </si>
  <si>
    <t>ΔΡΕΠΤΑ (ΚΟΜΜΕΝΑ) ΑΝΘΗ ΘΕΡΜΟΚΗΠΙΟΥ (152)</t>
  </si>
  <si>
    <t>ΔΡΕΠΤΑ (ΚΟΜΜΕΝΑ) ΑΝΘΗ ΥΠΑΙΘΡΟΥ (153)</t>
  </si>
  <si>
    <t>ΕΛΙΑ ΕΛΑΙΟΠΟΙΗΣΙΜΗ (114)</t>
  </si>
  <si>
    <t>ΕΛΙΕΣ ΒΡΩΣΙΜΕΣ (115)</t>
  </si>
  <si>
    <t>ΖΑΧΑΡΟΤΕΥΤΛΑ (35)</t>
  </si>
  <si>
    <t>ΗΛΙΑΝΘΟΣ (36)</t>
  </si>
  <si>
    <t>ΚΑΠΝΑ ΑΝΑΤΟΛΙΚΟΥ ΤΥΠΟΥ (0)</t>
  </si>
  <si>
    <t>ΚΑΠΝΑ ΚΑΜΠΑ- ΚΟΥΛΑΚ (38)</t>
  </si>
  <si>
    <t>ΚΑΠΝΑ ΜΑΥΡΑ, ΤΣΕΜΠΕΛΙΑ (39)</t>
  </si>
  <si>
    <t>ΚΑΠΝΑ ΜΠΑΣΜΑ (37)</t>
  </si>
  <si>
    <t>ΚΕΡΑΣΙΑ (118)</t>
  </si>
  <si>
    <t>ΚΟΛΟΚΥΘΟΣΠΟΡΟΣ ΠΑΣΣΑΤΕΜΠΟΣ (42)</t>
  </si>
  <si>
    <t>ΚΡΕΜΜΥΔΑΚΙΑ ΣΚΟΡΔΑΚΙΑ ΝΩΠΑ (68)</t>
  </si>
  <si>
    <t>ΚΡΟΚΟΣ (43)</t>
  </si>
  <si>
    <t>ΛΕΜΟΝΙΑ, ΜΑΝΤΑΡΙΝΙΑ, ΓΚΡΕΪΠ-ΦΡΟΥΤ, ΚΙΤΡΑ, ΚΟΥΜ-ΚΟΥΑΤ(121)</t>
  </si>
  <si>
    <t>ΛΟΙΠΑ ΚΗΠΕΥΤΙΚΑ ΥΠΑΙΘΡΟΥ (89)</t>
  </si>
  <si>
    <t>ΛΟΙΠΑ ΚΤΗΝΟΤΡΟΦΙΚΑ ΦΥΤΑ ΓΙΑ ΧΟΡΤΟ (16)</t>
  </si>
  <si>
    <t>ΛΩΤΟΙ (122)</t>
  </si>
  <si>
    <t>ΜΑΝΙΤΑΡΙΑ-PLEUROTUS (140)</t>
  </si>
  <si>
    <t>ΜΑΡΟΥΛΙ (71)</t>
  </si>
  <si>
    <t>ΜΑΣΤΙΧΑ (44)</t>
  </si>
  <si>
    <t>ΜΗΔΙΚΗ (ΣΑΝΟΣ) (14)</t>
  </si>
  <si>
    <t>ΜΗΔΙΚΗ ΣΠΟΡΟΣ (15)</t>
  </si>
  <si>
    <t>ΜΗΛΑ (124)</t>
  </si>
  <si>
    <t>ΜΠΑΜΙΑ (72)</t>
  </si>
  <si>
    <t>ΜΠΑΝΑΝΕΣ (125)</t>
  </si>
  <si>
    <t>ΝΕΚΤΑΡΙΝΙΑ (127)</t>
  </si>
  <si>
    <t>ΠΙΠΕΡΙΕΣ ΥΠΑΙΘΡΟΥ (77)</t>
  </si>
  <si>
    <t>ΠΟΡΤΟΚΑΛΙΑ ΒΑΛΕΝΤΣΙΑ (128)</t>
  </si>
  <si>
    <t>ΠΟΡΤΟΚΑΛΙΑ ΚΟΙΝΑ (129)</t>
  </si>
  <si>
    <t>ΠΟΡΤΟΚΑΛΙΑ ΟΜΦΑΛΟΦΟΡΑ (130)</t>
  </si>
  <si>
    <t>ΡΗΤΙΝΗ ΑΝΑ ΣΤΡΕΜΜΑ (171)</t>
  </si>
  <si>
    <t>ΡΟΔΑΚΙΝΑ (131)</t>
  </si>
  <si>
    <t>ΡΟΔΑΚΙΝΑ ΒΙΟΜΗΧΑΝΙΚΑ (132)</t>
  </si>
  <si>
    <t>ΣΚΟΡΔΑ ΞΕΡΑ (78)</t>
  </si>
  <si>
    <t>ΣΟΡΓΟ (ΣΚΟΥΠΑ) (46)</t>
  </si>
  <si>
    <t>ΣΟΥΣΑΜΙ (47)</t>
  </si>
  <si>
    <t>ΣΠΟΡΟΠΑΡΑΓΩΓΗ (ΜΠΑΜΙΑΣ-ΠΙΠΕΡΙΑΣ ΚΛΠ) (90</t>
  </si>
  <si>
    <t>ΣΤΑΦΙΔΑ ΚΟΡΙΝΘΙΑΚΗ (ΞΕΡΗ) (133)</t>
  </si>
  <si>
    <t>ΣΤΑΦΙΔΑ ΣΟΥΛΤΑΝΙΝΑ (ΞΕΡΗ) (134)</t>
  </si>
  <si>
    <t>ΣΥΚΑ ΞΕΡΑ (136)</t>
  </si>
  <si>
    <t>ΤΟΜΑΤΑ ΕΠΙΤΡΑΠΕΖΙΑ ΥΠΑΙΘΡΟΥ (81)</t>
  </si>
  <si>
    <t>ΤΟΜΑΤΑ ΘΕΡΜΟΚΗΠΙΟΥ (82)</t>
  </si>
  <si>
    <t>ΦΑΣΟΛΑΚΙΑ ΥΠΑΙΘΡΟΥ (85)</t>
  </si>
  <si>
    <t>ΦΡΑΟΥΛΕΣ (86)</t>
  </si>
  <si>
    <t>ΦΥΤΩΡΙΑ ΑΝΘΟΚΟΜΙΚΩΝ (161)</t>
  </si>
  <si>
    <t>ΦΥΤΩΡΙΑ ΕΛΙΑΣ (163)</t>
  </si>
  <si>
    <t>ΦΥΤΩΡΙΑ ΛΑΧΑΝΙΚΩΝ (165)</t>
  </si>
  <si>
    <t>ΑΒΟΚΑΝΤΟ (101)</t>
  </si>
  <si>
    <t>ΑΓΓΙΝΑΡΕΣ (61)</t>
  </si>
  <si>
    <t>ΑΓΓΟΥΡΙΑ ΥΠΑΙΘΡΟΥ (63)</t>
  </si>
  <si>
    <t>ΑΜΠΕΛΙ ΟΙΝΟΠΟΙΙΑΣ ΚΟΙΝΟ (104)</t>
  </si>
  <si>
    <t>ΑΜΠΕΛΙΑ ΕΠΙΤΡΑΠΕΖΙΑ (105)</t>
  </si>
  <si>
    <t>ΑΜΥΓΔΑΛΑ (106)</t>
  </si>
  <si>
    <t>ΑΡΑΒΟΣΙΤΟΣ (1)</t>
  </si>
  <si>
    <t>ΑΡΑΧΙΔΑ (31)</t>
  </si>
  <si>
    <t>ΒΑΜΒΑΚΙ (33)</t>
  </si>
  <si>
    <t>ΒΙΚΟΣ (12)</t>
  </si>
  <si>
    <t>ΒΡΩΜΗ – ΣΙΚΑΛΗ (2)</t>
  </si>
  <si>
    <t>ΚΑΠΝΑ ΜΠΕΡΛΕΥ (40)</t>
  </si>
  <si>
    <t>ΚΑΠΝΟΣ VIRGINIA (41)</t>
  </si>
  <si>
    <t>ΚΑΡΠΟΥΖΙ (65)</t>
  </si>
  <si>
    <t>ΚΑΡΥΔΙΑ (116)</t>
  </si>
  <si>
    <t>ΚΑΣΤΑΝΑ (117)</t>
  </si>
  <si>
    <t>ΚΟΛΟΚΥΘΑΚΙΑ ΘΕΡΜΟΚΗΠΙΟΥ (66)</t>
  </si>
  <si>
    <t>ΚΟΡΟΜΗΛΑ-ΤΖΑΝΕΡΑ (119)</t>
  </si>
  <si>
    <t>ΚΟΥΚΙΑ (21)</t>
  </si>
  <si>
    <t>ΚΟΥΝΟΥΠΙΔΙ (67)</t>
  </si>
  <si>
    <t>ΚΟΦΤΟΛΙΒΑΔΑ (13)</t>
  </si>
  <si>
    <t>ΚΡΕΜΜΥΔΙΑ ΞΕΡΑ (69)</t>
  </si>
  <si>
    <t>ΚΡΙΘΑΡΙ (3)</t>
  </si>
  <si>
    <t>ΚΥΔΩΝΙΑ (120)</t>
  </si>
  <si>
    <t>ΛΑΧΑΝΟ (70)</t>
  </si>
  <si>
    <t>ΛΟΙΠΑ ΚΗΠΕΥΤΙΚΑ ΘΕΡΜΟΚΗΠΙΟΥ (88)</t>
  </si>
  <si>
    <t>ΛΟΙΠΑ ΟΣΠΡΙΑ ΒΡΩΣΙΜΑ (24)</t>
  </si>
  <si>
    <t>ΜΕΣΠΙΛΑ (ΜΟΥΣΜΟΥΛΑ) (123)</t>
  </si>
  <si>
    <t>ΜΠΑΝΑΝΕΣ ΘΕΡΜΟΚΗΠΙΟΥ (126)</t>
  </si>
  <si>
    <t>ΠΑΤΑΤΑ (73)</t>
  </si>
  <si>
    <t>ΠΕΠΟΝΙ ΘΕΡΜΟΚΗΠΙΟΥ (74)</t>
  </si>
  <si>
    <t>ΠΕΠΟΝΙ ΥΠΑΙΘΡΟΥ (75)</t>
  </si>
  <si>
    <t>ΠΙΠΕΡΙΕΣ ΘΕΡΜΟΚΗΠΙΟΥ (76)</t>
  </si>
  <si>
    <t>ΡΕΒΥΘΙΑ – ΦΑΚΗ (22)</t>
  </si>
  <si>
    <t>ΡΟΔΙΑ (141)</t>
  </si>
  <si>
    <t>ΡΥΖΙ (4)</t>
  </si>
  <si>
    <t>ΣΙΤΑΡΙ ΜΑΛΑΚΟ (5)</t>
  </si>
  <si>
    <t>ΣΙΤΑΡΙ ΣΚΛΗΡΟ (6)</t>
  </si>
  <si>
    <t>ΣΟΓΙΑ (45)</t>
  </si>
  <si>
    <t>ΣΠΑΡΑΓΓΙΑ (79)</t>
  </si>
  <si>
    <t>ΣΥΚΑ ΝΩΠΑ (135)</t>
  </si>
  <si>
    <t>ΤΟΜΑΤΑ ΒΙΟΜΗΧΑΝΙΚΗ (80)</t>
  </si>
  <si>
    <t>ΤΟΜΑΤΟΠΙΠΕΡΙΑ (83)</t>
  </si>
  <si>
    <t>ΦΑΣΟΛΑΚΙΑ ΘΕΡΜΟΚΗΠΙΟΥ (84)</t>
  </si>
  <si>
    <t>ΦΑΣΟΛΙΑ ΞΕΡΑ (23)</t>
  </si>
  <si>
    <t>ΦΟΥΝΤΟΥΚΙΑ (137)</t>
  </si>
  <si>
    <t>ΦΡΑΟΥΛΕΣ ΧΑΜΗΛΗΣ ΚΑΛΥΨΗΣ (87)</t>
  </si>
  <si>
    <t>ΦΥΣΤΙΚΙ ΑΙΓΙΝΗΣ (139)</t>
  </si>
  <si>
    <t>ΦΥΣΤΙΚΙ ΚΕΛΥΦΩΤΟ (138)</t>
  </si>
  <si>
    <t>ΦΥΤΑ ΚΗΠΟΤΕΧΝΙΑΣ ΚΑΙ ΑΛΛΑ ΑΝΘΟΚΟΜΙΚΑ ΦΥΤΑ ΕΞΩΤΕΡΙΚΟΥ ΧΩΡΟΥ (154)</t>
  </si>
  <si>
    <t>ΦΥΤΩΡΙΑ ΕΛΑΤΗΣ ΚΑΙ ΛΟΙΠΩΝ ΔΑΣΙΚΩΝ ΔΕΝΔΡΩΝ (162)</t>
  </si>
  <si>
    <t>ΦΥΤΩΡΙΑ ΚΑΡΠΟΦΟΡΩΝ ΔΕΝΔΡΩΝ ΚΑΙ ΘΑΜΝΩΝ (164)</t>
  </si>
  <si>
    <t>Β. ΖΩΙΚΗ ΠΑΡΑΓΩΓΗ</t>
  </si>
  <si>
    <t>ΚΥΝΕΣ ΕΚΤΡΟΦΗΣ ΑΝΑ ΚΕΦΑΛΗ (192)</t>
  </si>
  <si>
    <t>ΑΓΕΛΑΔΕΣ ΓΑΛΑΚΤΟΠΑΡΑΓΩΓΗΣ (182)</t>
  </si>
  <si>
    <t>ΑΓΕΛΑΔΕΣ ΜΙΚΤΗΣ ΚΑΤΕΥΘΥΝΣΗΣ (183)</t>
  </si>
  <si>
    <t>ΑΙΓΕΣ (184)</t>
  </si>
  <si>
    <t>ΙΝΔΙΑΝΟΙ (ΓΑΛΟΠΟΥΛΕΣ) (186)</t>
  </si>
  <si>
    <t>ΙΠΠΟΕΙΔΗ ΕΚΤΡΟΦΗΣ ΑΝΑ ΙΠΠΟ (187)</t>
  </si>
  <si>
    <t>ΚΟΤΕΣ ΑΥΓΟΠΑΡΑΓΩΓΗΣ (188)</t>
  </si>
  <si>
    <t>ΚΟΤΟΠΟΥΛΑ ΚΡΕΑΤΟΠΑΡΑΓΩΓΗΣ (189)</t>
  </si>
  <si>
    <t>ΚΟΤΟΠΟΥΛΑ ΚΡΕΑΤΟΠΑΡΑΓΩΓΗΣ ΦΑΣΟΝ (190)</t>
  </si>
  <si>
    <t>ΚΟΥΝΕΛΙΑ (191)</t>
  </si>
  <si>
    <t>ΜΕΛΙΣΣΟΣΜΗΝΗ,ΚΥΨΕΛΕΣ (193)</t>
  </si>
  <si>
    <t>ΠΕΡΔΙΚΕΣ ΕΚΤΡΟΦΗΣ (196)</t>
  </si>
  <si>
    <t>ΠΡΟΒΑΤΑ (197)</t>
  </si>
  <si>
    <t>ΧΟΙΡΟΙ (198)</t>
  </si>
  <si>
    <t>ΧΟΙΡΟΜΗΤΕΡΕΣ (199)</t>
  </si>
  <si>
    <t>ΑΓΕΛΑΔΕΣ ΕΛΕΥΘΕΡΗΣ ΒΟΣΚΗΣ - ΚΡΕΑΤΟΠΑΡΑΓΩΓΗΣ</t>
  </si>
  <si>
    <t>ΑΜΝΟΕΡΙΦΙΑ ΠΑΧΥΝΣΗΣ (185)</t>
  </si>
  <si>
    <t>ΜΟΣΧΟΙ ΠΑΧΥΝΣΗΣ (194)</t>
  </si>
  <si>
    <t>ΟΡΤΥΚΙΑ ΕΚΤΡΟΦΗΣ (195)</t>
  </si>
  <si>
    <t>ΣΤΡΟΥΘΟΚΑΜΗΛΟΙ (ΜΗΤΕΡΕΣ) (200)</t>
  </si>
  <si>
    <t>Στρέμματα :</t>
  </si>
  <si>
    <t>κεφάλια ζώων :</t>
  </si>
  <si>
    <t>ώρες</t>
  </si>
  <si>
    <t>Ευρώ     Εισόδημα</t>
  </si>
  <si>
    <t>εργασίας</t>
  </si>
  <si>
    <t>ώρες εργασίας</t>
  </si>
  <si>
    <t>Ευρώ εισόδημα</t>
  </si>
  <si>
    <r>
      <rPr>
        <b/>
        <sz val="11"/>
        <color theme="5" tint="-0.499984740745262"/>
        <rFont val="Arial"/>
        <family val="2"/>
        <charset val="161"/>
      </rPr>
      <t xml:space="preserve">οδηγίες </t>
    </r>
    <r>
      <rPr>
        <sz val="10"/>
        <color theme="1"/>
        <rFont val="Arial"/>
        <family val="2"/>
        <charset val="161"/>
      </rPr>
      <t>: βάζετε</t>
    </r>
    <r>
      <rPr>
        <sz val="10"/>
        <color theme="3" tint="-0.249977111117893"/>
        <rFont val="Arial"/>
        <family val="2"/>
        <charset val="161"/>
      </rPr>
      <t xml:space="preserve"> </t>
    </r>
    <r>
      <rPr>
        <b/>
        <sz val="10"/>
        <color theme="3" tint="-0.249977111117893"/>
        <rFont val="Arial"/>
        <family val="2"/>
        <charset val="161"/>
      </rPr>
      <t>αριθμό</t>
    </r>
    <r>
      <rPr>
        <b/>
        <sz val="10"/>
        <color theme="1"/>
        <rFont val="Arial"/>
        <family val="2"/>
        <charset val="161"/>
      </rPr>
      <t xml:space="preserve"> </t>
    </r>
    <r>
      <rPr>
        <sz val="10"/>
        <color theme="1"/>
        <rFont val="Arial"/>
        <family val="2"/>
        <charset val="161"/>
      </rPr>
      <t>στρεμμάτων στην γαλάζια στήλη και πατάτε</t>
    </r>
    <r>
      <rPr>
        <b/>
        <sz val="10"/>
        <color theme="3" tint="-0.249977111117893"/>
        <rFont val="Arial"/>
        <family val="2"/>
        <charset val="161"/>
      </rPr>
      <t xml:space="preserve"> Enter</t>
    </r>
  </si>
  <si>
    <r>
      <rPr>
        <b/>
        <i/>
        <sz val="8"/>
        <color theme="5" tint="-0.499984740745262"/>
        <rFont val="Segoe Print"/>
        <charset val="161"/>
      </rPr>
      <t xml:space="preserve">Προσοχή : </t>
    </r>
    <r>
      <rPr>
        <i/>
        <sz val="8"/>
        <color theme="1"/>
        <rFont val="Segoe Print"/>
        <charset val="161"/>
      </rPr>
      <t>στα</t>
    </r>
    <r>
      <rPr>
        <b/>
        <i/>
        <sz val="8"/>
        <color theme="3" tint="-0.249977111117893"/>
        <rFont val="Segoe Print"/>
        <charset val="161"/>
      </rPr>
      <t xml:space="preserve"> δεκαδικά </t>
    </r>
    <r>
      <rPr>
        <i/>
        <sz val="8"/>
        <color theme="1"/>
        <rFont val="Segoe Print"/>
        <charset val="161"/>
      </rPr>
      <t xml:space="preserve">πχ 5,2 στρέμματα χρειάζεται </t>
    </r>
    <r>
      <rPr>
        <b/>
        <i/>
        <sz val="8"/>
        <color theme="3" tint="-0.249977111117893"/>
        <rFont val="Segoe Print"/>
        <charset val="161"/>
      </rPr>
      <t>κόμμα</t>
    </r>
    <r>
      <rPr>
        <i/>
        <sz val="8"/>
        <color theme="1"/>
        <rFont val="Segoe Print"/>
        <charset val="161"/>
      </rPr>
      <t xml:space="preserve"> , όχι τελεία ! ( ίσως σε κάποιους  Η/Υ το EXCEL να έχει προγραμματιστεί και ανάποδα και να θέλει </t>
    </r>
    <r>
      <rPr>
        <b/>
        <i/>
        <sz val="8"/>
        <color theme="1"/>
        <rFont val="Segoe Print"/>
        <charset val="161"/>
      </rPr>
      <t>τελεία</t>
    </r>
    <r>
      <rPr>
        <i/>
        <sz val="8"/>
        <color theme="1"/>
        <rFont val="Segoe Print"/>
        <charset val="161"/>
      </rPr>
      <t xml:space="preserve"> ~  πάντος εάν δείξει</t>
    </r>
    <r>
      <rPr>
        <b/>
        <i/>
        <sz val="8"/>
        <color rgb="FF002060"/>
        <rFont val="Segoe Print"/>
        <charset val="161"/>
      </rPr>
      <t xml:space="preserve"> από πίσω : #ΤΙΜΗ</t>
    </r>
    <r>
      <rPr>
        <i/>
        <sz val="8"/>
        <color theme="1"/>
        <rFont val="Segoe Print"/>
        <charset val="161"/>
      </rPr>
      <t xml:space="preserve"> θέλει αλλαγή ) </t>
    </r>
  </si>
  <si>
    <t>ΑΠΑΙΤΟΥΜΕΝΑ ΣΤΡΕΜΜΑΤΑ ΓΙΑ 80% ΕΙΣΟΔΗΜΑΤΟΣ ( 12.000 )</t>
  </si>
  <si>
    <t>ΑΠΑΙΤΟΥΜΕΝΑ ΣΤΡΕΜΜΑΤΑ ΓΙΑ 120% ΕΙΣΟΔΗΜΑΤΟΣ ( 18.000 )</t>
  </si>
  <si>
    <t xml:space="preserve">ώρες εργασίας 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</si>
</sst>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8"/>
      <name val="Tahoma"/>
      <family val="2"/>
      <charset val="161"/>
    </font>
    <font>
      <sz val="8"/>
      <name val="Tahoma"/>
      <family val="2"/>
      <charset val="161"/>
    </font>
    <font>
      <sz val="11"/>
      <color theme="0" tint="-4.9989318521683403E-2"/>
      <name val="Calibri"/>
      <family val="2"/>
      <charset val="161"/>
      <scheme val="minor"/>
    </font>
    <font>
      <sz val="10"/>
      <color theme="1"/>
      <name val="Arial"/>
      <family val="2"/>
      <charset val="161"/>
    </font>
    <font>
      <sz val="10"/>
      <color theme="3" tint="-0.249977111117893"/>
      <name val="Arial"/>
      <family val="2"/>
      <charset val="161"/>
    </font>
    <font>
      <b/>
      <sz val="10"/>
      <color theme="3" tint="-0.249977111117893"/>
      <name val="Arial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5" tint="-0.499984740745262"/>
      <name val="Arial"/>
      <family val="2"/>
      <charset val="161"/>
    </font>
    <font>
      <i/>
      <sz val="8"/>
      <color theme="1"/>
      <name val="Segoe Print"/>
      <charset val="161"/>
    </font>
    <font>
      <b/>
      <i/>
      <sz val="8"/>
      <color theme="3" tint="-0.249977111117893"/>
      <name val="Segoe Print"/>
      <charset val="161"/>
    </font>
    <font>
      <b/>
      <i/>
      <sz val="8"/>
      <color theme="1"/>
      <name val="Segoe Print"/>
      <charset val="161"/>
    </font>
    <font>
      <b/>
      <i/>
      <sz val="8"/>
      <color rgb="FF002060"/>
      <name val="Segoe Print"/>
      <charset val="161"/>
    </font>
    <font>
      <b/>
      <i/>
      <sz val="8"/>
      <color theme="5" tint="-0.499984740745262"/>
      <name val="Segoe Print"/>
      <charset val="161"/>
    </font>
    <font>
      <sz val="11"/>
      <color theme="1"/>
      <name val="Arial Black"/>
      <family val="2"/>
      <charset val="161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0" fillId="0" borderId="3" xfId="0" applyBorder="1"/>
    <xf numFmtId="0" fontId="3" fillId="0" borderId="1" xfId="0" applyFont="1" applyBorder="1" applyAlignment="1"/>
    <xf numFmtId="4" fontId="0" fillId="0" borderId="1" xfId="0" applyNumberFormat="1" applyBorder="1"/>
    <xf numFmtId="4" fontId="0" fillId="3" borderId="1" xfId="0" applyNumberFormat="1" applyFill="1" applyBorder="1"/>
    <xf numFmtId="4" fontId="0" fillId="4" borderId="1" xfId="0" applyNumberFormat="1" applyFill="1" applyBorder="1"/>
    <xf numFmtId="4" fontId="0" fillId="5" borderId="1" xfId="0" applyNumberFormat="1" applyFill="1" applyBorder="1"/>
    <xf numFmtId="0" fontId="3" fillId="0" borderId="1" xfId="0" applyFont="1" applyBorder="1" applyAlignment="1">
      <alignment horizontal="center"/>
    </xf>
    <xf numFmtId="0" fontId="4" fillId="0" borderId="3" xfId="0" applyFont="1" applyBorder="1"/>
    <xf numFmtId="0" fontId="2" fillId="0" borderId="1" xfId="0" applyFont="1" applyBorder="1" applyAlignment="1"/>
    <xf numFmtId="4" fontId="0" fillId="6" borderId="1" xfId="0" applyNumberFormat="1" applyFill="1" applyBorder="1"/>
    <xf numFmtId="4" fontId="0" fillId="7" borderId="1" xfId="0" applyNumberFormat="1" applyFill="1" applyBorder="1"/>
    <xf numFmtId="4" fontId="0" fillId="8" borderId="1" xfId="0" applyNumberFormat="1" applyFill="1" applyBorder="1"/>
    <xf numFmtId="4" fontId="0" fillId="9" borderId="1" xfId="0" applyNumberFormat="1" applyFill="1" applyBorder="1"/>
    <xf numFmtId="0" fontId="4" fillId="0" borderId="0" xfId="0" applyFont="1"/>
    <xf numFmtId="0" fontId="0" fillId="0" borderId="6" xfId="0" applyBorder="1" applyAlignment="1">
      <alignment horizontal="center"/>
    </xf>
    <xf numFmtId="0" fontId="0" fillId="10" borderId="7" xfId="0" applyFill="1" applyBorder="1" applyAlignment="1">
      <alignment horizontal="center"/>
    </xf>
    <xf numFmtId="2" fontId="0" fillId="5" borderId="7" xfId="0" applyNumberFormat="1" applyFill="1" applyBorder="1" applyAlignment="1">
      <alignment horizontal="center"/>
    </xf>
    <xf numFmtId="1" fontId="0" fillId="11" borderId="7" xfId="0" applyNumberFormat="1" applyFill="1" applyBorder="1" applyAlignment="1">
      <alignment horizontal="center"/>
    </xf>
    <xf numFmtId="0" fontId="0" fillId="10" borderId="3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2" fontId="0" fillId="13" borderId="0" xfId="0" applyNumberFormat="1" applyFill="1"/>
    <xf numFmtId="0" fontId="0" fillId="14" borderId="6" xfId="0" applyFill="1" applyBorder="1"/>
    <xf numFmtId="0" fontId="0" fillId="16" borderId="3" xfId="0" applyFill="1" applyBorder="1"/>
    <xf numFmtId="0" fontId="5" fillId="0" borderId="0" xfId="0" applyFont="1"/>
    <xf numFmtId="0" fontId="10" fillId="0" borderId="0" xfId="0" applyFont="1"/>
    <xf numFmtId="0" fontId="15" fillId="3" borderId="4" xfId="0" applyFont="1" applyFill="1" applyBorder="1"/>
    <xf numFmtId="0" fontId="15" fillId="13" borderId="5" xfId="0" applyFont="1" applyFill="1" applyBorder="1" applyAlignment="1">
      <alignment horizontal="left"/>
    </xf>
    <xf numFmtId="2" fontId="15" fillId="12" borderId="0" xfId="0" applyNumberFormat="1" applyFont="1" applyFill="1"/>
    <xf numFmtId="0" fontId="15" fillId="5" borderId="0" xfId="0" applyFont="1" applyFill="1"/>
    <xf numFmtId="1" fontId="15" fillId="15" borderId="4" xfId="0" applyNumberFormat="1" applyFont="1" applyFill="1" applyBorder="1"/>
    <xf numFmtId="0" fontId="15" fillId="14" borderId="5" xfId="0" applyFont="1" applyFill="1" applyBorder="1"/>
    <xf numFmtId="0" fontId="2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6" borderId="1" xfId="0" applyFont="1" applyFill="1" applyBorder="1" applyAlignment="1"/>
    <xf numFmtId="0" fontId="2" fillId="7" borderId="1" xfId="0" applyFont="1" applyFill="1" applyBorder="1" applyAlignment="1"/>
    <xf numFmtId="0" fontId="2" fillId="8" borderId="1" xfId="0" applyFont="1" applyFill="1" applyBorder="1" applyAlignment="1"/>
    <xf numFmtId="0" fontId="2" fillId="9" borderId="1" xfId="0" applyFont="1" applyFill="1" applyBorder="1" applyAlignment="1"/>
    <xf numFmtId="0" fontId="0" fillId="0" borderId="0" xfId="0" applyFill="1"/>
    <xf numFmtId="4" fontId="1" fillId="0" borderId="4" xfId="0" applyNumberFormat="1" applyFont="1" applyFill="1" applyBorder="1"/>
    <xf numFmtId="0" fontId="1" fillId="0" borderId="4" xfId="0" applyFont="1" applyBorder="1"/>
    <xf numFmtId="0" fontId="1" fillId="0" borderId="5" xfId="0" applyFont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hyperlink" Target="http://basilakakis.gr/neoiagrotes/" TargetMode="External"/><Relationship Id="rId7" Type="http://schemas.openxmlformats.org/officeDocument/2006/relationships/hyperlink" Target="http://basilakakis.gr/category/%CE%B2%CE%B9%CE%BF%CE%BB%CE%BF%CE%B3%CE%B9%CE%BA%CE%AC/" TargetMode="External"/><Relationship Id="rId12" Type="http://schemas.openxmlformats.org/officeDocument/2006/relationships/image" Target="../media/image6.gif"/><Relationship Id="rId2" Type="http://schemas.openxmlformats.org/officeDocument/2006/relationships/image" Target="../media/image1.gif"/><Relationship Id="rId1" Type="http://schemas.openxmlformats.org/officeDocument/2006/relationships/hyperlink" Target="http://www.sxediabeltiosis.gr/?page_id=3547" TargetMode="External"/><Relationship Id="rId6" Type="http://schemas.openxmlformats.org/officeDocument/2006/relationships/image" Target="../media/image3.jpeg"/><Relationship Id="rId11" Type="http://schemas.openxmlformats.org/officeDocument/2006/relationships/hyperlink" Target="http://basilakakis.gr/" TargetMode="External"/><Relationship Id="rId5" Type="http://schemas.openxmlformats.org/officeDocument/2006/relationships/hyperlink" Target="http://basilakakis.gr/category/%CE%BD%CE%AD%CE%BF%CE%B9-%CE%B1%CE%B3%CF%81%CF%8C%CF%84%CE%B5%CF%82/" TargetMode="External"/><Relationship Id="rId10" Type="http://schemas.openxmlformats.org/officeDocument/2006/relationships/image" Target="../media/image5.gif"/><Relationship Id="rId4" Type="http://schemas.openxmlformats.org/officeDocument/2006/relationships/image" Target="../media/image2.jpeg"/><Relationship Id="rId9" Type="http://schemas.openxmlformats.org/officeDocument/2006/relationships/hyperlink" Target="http://basilakakis.gr/category/%CE%BC%CE%B5%CE%BB%CE%B9%CF%83%CF%83%CE%BF%CE%BA%CE%BF%CE%BC%CE%AF%CE%B1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885831</xdr:colOff>
      <xdr:row>141</xdr:row>
      <xdr:rowOff>9</xdr:rowOff>
    </xdr:from>
    <xdr:to>
      <xdr:col>7</xdr:col>
      <xdr:colOff>270897</xdr:colOff>
      <xdr:row>148</xdr:row>
      <xdr:rowOff>107070</xdr:rowOff>
    </xdr:to>
    <xdr:pic>
      <xdr:nvPicPr>
        <xdr:cNvPr id="4" name="3 - Εικόνα" descr="tractor8055.gif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91256" y="27422484"/>
          <a:ext cx="2128266" cy="144056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1</xdr:col>
      <xdr:colOff>95250</xdr:colOff>
      <xdr:row>140</xdr:row>
      <xdr:rowOff>161925</xdr:rowOff>
    </xdr:from>
    <xdr:to>
      <xdr:col>2</xdr:col>
      <xdr:colOff>3417697</xdr:colOff>
      <xdr:row>158</xdr:row>
      <xdr:rowOff>146685</xdr:rowOff>
    </xdr:to>
    <xdr:pic>
      <xdr:nvPicPr>
        <xdr:cNvPr id="5" name="4 - Εικόνα" descr="neoi700.jp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1450" y="27393900"/>
          <a:ext cx="3598672" cy="3413760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3</xdr:col>
      <xdr:colOff>19050</xdr:colOff>
      <xdr:row>141</xdr:row>
      <xdr:rowOff>161925</xdr:rowOff>
    </xdr:from>
    <xdr:to>
      <xdr:col>4</xdr:col>
      <xdr:colOff>655320</xdr:colOff>
      <xdr:row>148</xdr:row>
      <xdr:rowOff>108585</xdr:rowOff>
    </xdr:to>
    <xdr:pic>
      <xdr:nvPicPr>
        <xdr:cNvPr id="6" name="5 - Εικόνα" descr="εοι9033.jpg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10025" y="27584400"/>
          <a:ext cx="1950720" cy="1280160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7</xdr:col>
      <xdr:colOff>457200</xdr:colOff>
      <xdr:row>143</xdr:row>
      <xdr:rowOff>114300</xdr:rowOff>
    </xdr:from>
    <xdr:to>
      <xdr:col>10</xdr:col>
      <xdr:colOff>493395</xdr:colOff>
      <xdr:row>148</xdr:row>
      <xdr:rowOff>76200</xdr:rowOff>
    </xdr:to>
    <xdr:pic>
      <xdr:nvPicPr>
        <xdr:cNvPr id="7" name="6 - Εικόνα" descr="βιο302.jpg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8505825" y="27917775"/>
          <a:ext cx="1950720" cy="914400"/>
        </a:xfrm>
        <a:prstGeom prst="rect">
          <a:avLst/>
        </a:prstGeom>
      </xdr:spPr>
    </xdr:pic>
    <xdr:clientData/>
  </xdr:twoCellAnchor>
  <xdr:twoCellAnchor editAs="oneCell">
    <xdr:from>
      <xdr:col>10</xdr:col>
      <xdr:colOff>581040</xdr:colOff>
      <xdr:row>144</xdr:row>
      <xdr:rowOff>104790</xdr:rowOff>
    </xdr:from>
    <xdr:to>
      <xdr:col>14</xdr:col>
      <xdr:colOff>577230</xdr:colOff>
      <xdr:row>148</xdr:row>
      <xdr:rowOff>68595</xdr:rowOff>
    </xdr:to>
    <xdr:pic>
      <xdr:nvPicPr>
        <xdr:cNvPr id="8" name="7 - Εικόνα" descr="malisaa8002.gif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0544190" y="28098765"/>
          <a:ext cx="2748915" cy="72580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3</xdr:col>
      <xdr:colOff>66675</xdr:colOff>
      <xdr:row>150</xdr:row>
      <xdr:rowOff>85725</xdr:rowOff>
    </xdr:from>
    <xdr:to>
      <xdr:col>14</xdr:col>
      <xdr:colOff>447675</xdr:colOff>
      <xdr:row>158</xdr:row>
      <xdr:rowOff>85725</xdr:rowOff>
    </xdr:to>
    <xdr:pic>
      <xdr:nvPicPr>
        <xdr:cNvPr id="9" name="8 - Εικόνα" descr="kefali9010956160.gif">
          <a:hlinkClick xmlns:r="http://schemas.openxmlformats.org/officeDocument/2006/relationships" r:id="rId11"/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057650" y="29222700"/>
          <a:ext cx="910590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144"/>
  <sheetViews>
    <sheetView tabSelected="1" topLeftCell="B1" zoomScaleNormal="100" workbookViewId="0">
      <pane ySplit="1" topLeftCell="A2" activePane="bottomLeft" state="frozen"/>
      <selection pane="bottomLeft" activeCell="K23" sqref="K23"/>
    </sheetView>
  </sheetViews>
  <sheetFormatPr defaultRowHeight="15"/>
  <cols>
    <col min="1" max="1" width="1.140625" customWidth="1"/>
    <col min="2" max="2" width="4.140625" bestFit="1" customWidth="1"/>
    <col min="3" max="3" width="54.5703125" customWidth="1"/>
    <col min="4" max="4" width="19.7109375" customWidth="1"/>
    <col min="5" max="5" width="20" customWidth="1"/>
    <col min="6" max="6" width="9.7109375" customWidth="1"/>
    <col min="7" max="7" width="11.42578125" customWidth="1"/>
    <col min="8" max="9" width="12.85546875" customWidth="1"/>
    <col min="10" max="10" width="3" customWidth="1"/>
    <col min="12" max="12" width="10" customWidth="1"/>
    <col min="13" max="13" width="12.140625" customWidth="1"/>
    <col min="14" max="14" width="10" customWidth="1"/>
  </cols>
  <sheetData>
    <row r="1" spans="2:14" ht="18.75">
      <c r="B1" s="30" t="s">
        <v>152</v>
      </c>
      <c r="C1" s="30"/>
      <c r="E1" s="32">
        <f>L142</f>
        <v>0</v>
      </c>
      <c r="F1" s="33" t="s">
        <v>150</v>
      </c>
      <c r="G1" s="27"/>
      <c r="H1" s="34">
        <f>M142</f>
        <v>0</v>
      </c>
      <c r="I1" s="35" t="s">
        <v>4</v>
      </c>
      <c r="K1" s="36">
        <f>N142</f>
        <v>0</v>
      </c>
      <c r="L1" s="37" t="s">
        <v>151</v>
      </c>
      <c r="M1" s="28"/>
    </row>
    <row r="2" spans="2:14" ht="18">
      <c r="C2" s="31" t="s">
        <v>153</v>
      </c>
    </row>
    <row r="3" spans="2:14" ht="52.5">
      <c r="B3" s="1" t="s">
        <v>0</v>
      </c>
      <c r="C3" s="1" t="s">
        <v>1</v>
      </c>
      <c r="D3" s="1" t="s">
        <v>2</v>
      </c>
      <c r="E3" s="1" t="s">
        <v>3</v>
      </c>
      <c r="F3" s="2" t="s">
        <v>4</v>
      </c>
      <c r="G3" s="1" t="s">
        <v>5</v>
      </c>
      <c r="H3" s="1" t="s">
        <v>154</v>
      </c>
      <c r="I3" s="1" t="s">
        <v>155</v>
      </c>
      <c r="K3" s="3" t="s">
        <v>6</v>
      </c>
      <c r="L3" s="3" t="s">
        <v>156</v>
      </c>
      <c r="M3" s="3" t="s">
        <v>4</v>
      </c>
      <c r="N3" s="4" t="s">
        <v>7</v>
      </c>
    </row>
    <row r="4" spans="2:14">
      <c r="B4" s="50" t="s">
        <v>8</v>
      </c>
      <c r="C4" s="50"/>
      <c r="D4" s="50"/>
      <c r="E4" s="50"/>
      <c r="F4" s="5"/>
      <c r="G4" s="6"/>
      <c r="H4" s="6"/>
      <c r="I4" s="6"/>
      <c r="K4" s="29"/>
      <c r="M4" s="7"/>
      <c r="N4" s="7"/>
    </row>
    <row r="5" spans="2:14">
      <c r="B5" s="8">
        <v>1</v>
      </c>
      <c r="C5" s="38" t="s">
        <v>9</v>
      </c>
      <c r="D5" s="9">
        <v>5386.49</v>
      </c>
      <c r="E5" s="9">
        <v>798</v>
      </c>
      <c r="F5" s="9">
        <f>E5/1750</f>
        <v>0.45600000000000002</v>
      </c>
      <c r="G5" s="9">
        <f>1/F5</f>
        <v>2.1929824561403506</v>
      </c>
      <c r="H5" s="9">
        <f>12000/D5</f>
        <v>2.2277958373634781</v>
      </c>
      <c r="I5" s="9">
        <f>18000/D5</f>
        <v>3.3416937560452169</v>
      </c>
      <c r="K5" s="29"/>
      <c r="L5">
        <f t="shared" ref="L5:L36" si="0">K5*E5</f>
        <v>0</v>
      </c>
      <c r="M5" s="7">
        <f>L5/1750</f>
        <v>0</v>
      </c>
      <c r="N5" s="7">
        <f t="shared" ref="N5:N36" si="1">K5*D5</f>
        <v>0</v>
      </c>
    </row>
    <row r="6" spans="2:14">
      <c r="B6" s="8">
        <v>2</v>
      </c>
      <c r="C6" s="38" t="s">
        <v>10</v>
      </c>
      <c r="D6" s="9">
        <v>572.63</v>
      </c>
      <c r="E6" s="9">
        <v>87.5</v>
      </c>
      <c r="F6" s="9">
        <f t="shared" ref="F6:F69" si="2">E6/1750</f>
        <v>0.05</v>
      </c>
      <c r="G6" s="9">
        <f t="shared" ref="G6:G69" si="3">1/F6</f>
        <v>20</v>
      </c>
      <c r="H6" s="9">
        <f t="shared" ref="H6:H69" si="4">12000/D6</f>
        <v>20.955940135864346</v>
      </c>
      <c r="I6" s="9">
        <f t="shared" ref="I6:I69" si="5">18000/D6</f>
        <v>31.433910203796518</v>
      </c>
      <c r="K6" s="29"/>
      <c r="L6">
        <f t="shared" si="0"/>
        <v>0</v>
      </c>
      <c r="M6" s="7">
        <f t="shared" ref="M6:M69" si="6">L6/1750</f>
        <v>0</v>
      </c>
      <c r="N6" s="7">
        <f t="shared" si="1"/>
        <v>0</v>
      </c>
    </row>
    <row r="7" spans="2:14">
      <c r="B7" s="8">
        <v>3</v>
      </c>
      <c r="C7" s="38" t="s">
        <v>11</v>
      </c>
      <c r="D7" s="9">
        <v>291.45</v>
      </c>
      <c r="E7" s="9">
        <v>45</v>
      </c>
      <c r="F7" s="9">
        <f t="shared" si="2"/>
        <v>2.5714285714285714E-2</v>
      </c>
      <c r="G7" s="9">
        <f t="shared" si="3"/>
        <v>38.888888888888893</v>
      </c>
      <c r="H7" s="9">
        <f t="shared" si="4"/>
        <v>41.173443129181678</v>
      </c>
      <c r="I7" s="9">
        <f t="shared" si="5"/>
        <v>61.760164693772516</v>
      </c>
      <c r="K7" s="29"/>
      <c r="L7">
        <f t="shared" si="0"/>
        <v>0</v>
      </c>
      <c r="M7" s="7">
        <f t="shared" si="6"/>
        <v>0</v>
      </c>
      <c r="N7" s="7">
        <f t="shared" si="1"/>
        <v>0</v>
      </c>
    </row>
    <row r="8" spans="2:14">
      <c r="B8" s="8">
        <v>4</v>
      </c>
      <c r="C8" s="38" t="s">
        <v>12</v>
      </c>
      <c r="D8" s="9">
        <v>73.09</v>
      </c>
      <c r="E8" s="9">
        <v>10.9</v>
      </c>
      <c r="F8" s="9">
        <f t="shared" si="2"/>
        <v>6.2285714285714288E-3</v>
      </c>
      <c r="G8" s="9">
        <f t="shared" si="3"/>
        <v>160.55045871559633</v>
      </c>
      <c r="H8" s="9">
        <f t="shared" si="4"/>
        <v>164.18114653167328</v>
      </c>
      <c r="I8" s="9">
        <f t="shared" si="5"/>
        <v>246.27171979750992</v>
      </c>
      <c r="K8" s="29"/>
      <c r="L8">
        <f t="shared" si="0"/>
        <v>0</v>
      </c>
      <c r="M8" s="7">
        <f t="shared" si="6"/>
        <v>0</v>
      </c>
      <c r="N8" s="7">
        <f t="shared" si="1"/>
        <v>0</v>
      </c>
    </row>
    <row r="9" spans="2:14">
      <c r="B9" s="8">
        <v>5</v>
      </c>
      <c r="C9" s="38" t="s">
        <v>13</v>
      </c>
      <c r="D9" s="9">
        <v>233.58</v>
      </c>
      <c r="E9" s="9">
        <v>70</v>
      </c>
      <c r="F9" s="9">
        <f t="shared" si="2"/>
        <v>0.04</v>
      </c>
      <c r="G9" s="9">
        <f t="shared" si="3"/>
        <v>25</v>
      </c>
      <c r="H9" s="9">
        <f t="shared" si="4"/>
        <v>51.374261494991003</v>
      </c>
      <c r="I9" s="9">
        <f t="shared" si="5"/>
        <v>77.061392242486505</v>
      </c>
      <c r="K9" s="29"/>
      <c r="L9">
        <f t="shared" si="0"/>
        <v>0</v>
      </c>
      <c r="M9" s="7">
        <f t="shared" si="6"/>
        <v>0</v>
      </c>
      <c r="N9" s="7">
        <f t="shared" si="1"/>
        <v>0</v>
      </c>
    </row>
    <row r="10" spans="2:14">
      <c r="B10" s="8">
        <v>6</v>
      </c>
      <c r="C10" s="38" t="s">
        <v>14</v>
      </c>
      <c r="D10" s="9">
        <v>676.78</v>
      </c>
      <c r="E10" s="9">
        <v>115</v>
      </c>
      <c r="F10" s="9">
        <f t="shared" si="2"/>
        <v>6.5714285714285711E-2</v>
      </c>
      <c r="G10" s="9">
        <f t="shared" si="3"/>
        <v>15.217391304347826</v>
      </c>
      <c r="H10" s="9">
        <f t="shared" si="4"/>
        <v>17.731020420225185</v>
      </c>
      <c r="I10" s="9">
        <f t="shared" si="5"/>
        <v>26.596530630337778</v>
      </c>
      <c r="K10" s="29"/>
      <c r="L10">
        <f t="shared" si="0"/>
        <v>0</v>
      </c>
      <c r="M10" s="7">
        <f t="shared" si="6"/>
        <v>0</v>
      </c>
      <c r="N10" s="7">
        <f t="shared" si="1"/>
        <v>0</v>
      </c>
    </row>
    <row r="11" spans="2:14">
      <c r="B11" s="8">
        <v>7</v>
      </c>
      <c r="C11" s="38" t="s">
        <v>15</v>
      </c>
      <c r="D11" s="9">
        <v>684.82</v>
      </c>
      <c r="E11" s="9">
        <v>127.5</v>
      </c>
      <c r="F11" s="9">
        <f t="shared" si="2"/>
        <v>7.2857142857142856E-2</v>
      </c>
      <c r="G11" s="9">
        <f t="shared" si="3"/>
        <v>13.725490196078432</v>
      </c>
      <c r="H11" s="9">
        <f t="shared" si="4"/>
        <v>17.522852720422883</v>
      </c>
      <c r="I11" s="9">
        <f t="shared" si="5"/>
        <v>26.284279080634324</v>
      </c>
      <c r="K11" s="29"/>
      <c r="L11">
        <f t="shared" si="0"/>
        <v>0</v>
      </c>
      <c r="M11" s="7">
        <f t="shared" si="6"/>
        <v>0</v>
      </c>
      <c r="N11" s="7">
        <f t="shared" si="1"/>
        <v>0</v>
      </c>
    </row>
    <row r="12" spans="2:14">
      <c r="B12" s="8">
        <v>8</v>
      </c>
      <c r="C12" s="38" t="s">
        <v>16</v>
      </c>
      <c r="D12" s="9">
        <v>808.61</v>
      </c>
      <c r="E12" s="9">
        <v>490</v>
      </c>
      <c r="F12" s="9">
        <f t="shared" si="2"/>
        <v>0.28000000000000003</v>
      </c>
      <c r="G12" s="9">
        <f t="shared" si="3"/>
        <v>3.5714285714285712</v>
      </c>
      <c r="H12" s="9">
        <f t="shared" si="4"/>
        <v>14.840281470671894</v>
      </c>
      <c r="I12" s="9">
        <f t="shared" si="5"/>
        <v>22.260422206007838</v>
      </c>
      <c r="K12" s="29"/>
      <c r="L12">
        <f t="shared" si="0"/>
        <v>0</v>
      </c>
      <c r="M12" s="7">
        <f t="shared" si="6"/>
        <v>0</v>
      </c>
      <c r="N12" s="7">
        <f t="shared" si="1"/>
        <v>0</v>
      </c>
    </row>
    <row r="13" spans="2:14">
      <c r="B13" s="8">
        <v>9</v>
      </c>
      <c r="C13" s="38" t="s">
        <v>17</v>
      </c>
      <c r="D13" s="9">
        <v>472.84</v>
      </c>
      <c r="E13" s="9">
        <v>70</v>
      </c>
      <c r="F13" s="9">
        <f t="shared" si="2"/>
        <v>0.04</v>
      </c>
      <c r="G13" s="9">
        <f t="shared" si="3"/>
        <v>25</v>
      </c>
      <c r="H13" s="9">
        <f t="shared" si="4"/>
        <v>25.378563573301751</v>
      </c>
      <c r="I13" s="9">
        <f t="shared" si="5"/>
        <v>38.067845359952628</v>
      </c>
      <c r="K13" s="29"/>
      <c r="L13">
        <f t="shared" si="0"/>
        <v>0</v>
      </c>
      <c r="M13" s="7">
        <f t="shared" si="6"/>
        <v>0</v>
      </c>
      <c r="N13" s="7">
        <f t="shared" si="1"/>
        <v>0</v>
      </c>
    </row>
    <row r="14" spans="2:14">
      <c r="B14" s="8">
        <v>10</v>
      </c>
      <c r="C14" s="38" t="s">
        <v>18</v>
      </c>
      <c r="D14" s="9">
        <v>637.58000000000004</v>
      </c>
      <c r="E14" s="9">
        <v>95</v>
      </c>
      <c r="F14" s="9">
        <f t="shared" si="2"/>
        <v>5.4285714285714284E-2</v>
      </c>
      <c r="G14" s="9">
        <f t="shared" si="3"/>
        <v>18.421052631578949</v>
      </c>
      <c r="H14" s="9">
        <f t="shared" si="4"/>
        <v>18.821167539759717</v>
      </c>
      <c r="I14" s="9">
        <f t="shared" si="5"/>
        <v>28.231751309639574</v>
      </c>
      <c r="K14" s="29"/>
      <c r="L14">
        <f t="shared" si="0"/>
        <v>0</v>
      </c>
      <c r="M14" s="7">
        <f t="shared" si="6"/>
        <v>0</v>
      </c>
      <c r="N14" s="7">
        <f t="shared" si="1"/>
        <v>0</v>
      </c>
    </row>
    <row r="15" spans="2:14">
      <c r="B15" s="8">
        <v>11</v>
      </c>
      <c r="C15" s="38" t="s">
        <v>19</v>
      </c>
      <c r="D15" s="9">
        <v>488.07</v>
      </c>
      <c r="E15" s="9">
        <v>90</v>
      </c>
      <c r="F15" s="9">
        <f t="shared" si="2"/>
        <v>5.1428571428571428E-2</v>
      </c>
      <c r="G15" s="9">
        <f t="shared" si="3"/>
        <v>19.444444444444446</v>
      </c>
      <c r="H15" s="9">
        <f t="shared" si="4"/>
        <v>24.586637162702072</v>
      </c>
      <c r="I15" s="9">
        <f t="shared" si="5"/>
        <v>36.879955744053106</v>
      </c>
      <c r="K15" s="29"/>
      <c r="L15">
        <f t="shared" si="0"/>
        <v>0</v>
      </c>
      <c r="M15" s="7">
        <f t="shared" si="6"/>
        <v>0</v>
      </c>
      <c r="N15" s="7">
        <f t="shared" si="1"/>
        <v>0</v>
      </c>
    </row>
    <row r="16" spans="2:14">
      <c r="B16" s="8">
        <v>12</v>
      </c>
      <c r="C16" s="38" t="s">
        <v>20</v>
      </c>
      <c r="D16" s="9">
        <v>9037.57</v>
      </c>
      <c r="E16" s="9">
        <v>1667</v>
      </c>
      <c r="F16" s="9">
        <f t="shared" si="2"/>
        <v>0.95257142857142862</v>
      </c>
      <c r="G16" s="9">
        <f t="shared" si="3"/>
        <v>1.0497900419916015</v>
      </c>
      <c r="H16" s="9">
        <f t="shared" si="4"/>
        <v>1.327790545467421</v>
      </c>
      <c r="I16" s="9">
        <f t="shared" si="5"/>
        <v>1.9916858182011317</v>
      </c>
      <c r="K16" s="29"/>
      <c r="L16">
        <f t="shared" si="0"/>
        <v>0</v>
      </c>
      <c r="M16" s="7">
        <f t="shared" si="6"/>
        <v>0</v>
      </c>
      <c r="N16" s="7">
        <f t="shared" si="1"/>
        <v>0</v>
      </c>
    </row>
    <row r="17" spans="2:14">
      <c r="B17" s="8">
        <v>13</v>
      </c>
      <c r="C17" s="38" t="s">
        <v>21</v>
      </c>
      <c r="D17" s="9">
        <v>209.9</v>
      </c>
      <c r="E17" s="9">
        <v>33.5</v>
      </c>
      <c r="F17" s="9">
        <f t="shared" si="2"/>
        <v>1.9142857142857142E-2</v>
      </c>
      <c r="G17" s="9">
        <f t="shared" si="3"/>
        <v>52.238805970149258</v>
      </c>
      <c r="H17" s="9">
        <f t="shared" si="4"/>
        <v>57.170080990948072</v>
      </c>
      <c r="I17" s="9">
        <f t="shared" si="5"/>
        <v>85.755121486422098</v>
      </c>
      <c r="K17" s="29"/>
      <c r="L17">
        <f t="shared" si="0"/>
        <v>0</v>
      </c>
      <c r="M17" s="7">
        <f t="shared" si="6"/>
        <v>0</v>
      </c>
      <c r="N17" s="7">
        <f t="shared" si="1"/>
        <v>0</v>
      </c>
    </row>
    <row r="18" spans="2:14">
      <c r="B18" s="8">
        <v>14</v>
      </c>
      <c r="C18" s="38" t="s">
        <v>22</v>
      </c>
      <c r="D18" s="9">
        <v>488.22</v>
      </c>
      <c r="E18" s="9">
        <v>105</v>
      </c>
      <c r="F18" s="9">
        <f t="shared" si="2"/>
        <v>0.06</v>
      </c>
      <c r="G18" s="9">
        <f t="shared" si="3"/>
        <v>16.666666666666668</v>
      </c>
      <c r="H18" s="9">
        <f t="shared" si="4"/>
        <v>24.579083200196632</v>
      </c>
      <c r="I18" s="9">
        <f t="shared" si="5"/>
        <v>36.868624800294945</v>
      </c>
      <c r="K18" s="29"/>
      <c r="L18">
        <f t="shared" si="0"/>
        <v>0</v>
      </c>
      <c r="M18" s="7">
        <f t="shared" si="6"/>
        <v>0</v>
      </c>
      <c r="N18" s="7">
        <f t="shared" si="1"/>
        <v>0</v>
      </c>
    </row>
    <row r="19" spans="2:14">
      <c r="B19" s="8">
        <v>15</v>
      </c>
      <c r="C19" s="38" t="s">
        <v>23</v>
      </c>
      <c r="D19" s="9">
        <v>472.39</v>
      </c>
      <c r="E19" s="9">
        <v>108</v>
      </c>
      <c r="F19" s="9">
        <f t="shared" si="2"/>
        <v>6.1714285714285715E-2</v>
      </c>
      <c r="G19" s="9">
        <f t="shared" si="3"/>
        <v>16.203703703703702</v>
      </c>
      <c r="H19" s="9">
        <f t="shared" si="4"/>
        <v>25.402739262050424</v>
      </c>
      <c r="I19" s="9">
        <f t="shared" si="5"/>
        <v>38.10410889307564</v>
      </c>
      <c r="K19" s="29"/>
      <c r="L19">
        <f t="shared" si="0"/>
        <v>0</v>
      </c>
      <c r="M19" s="7">
        <f t="shared" si="6"/>
        <v>0</v>
      </c>
      <c r="N19" s="7">
        <f t="shared" si="1"/>
        <v>0</v>
      </c>
    </row>
    <row r="20" spans="2:14">
      <c r="B20" s="8">
        <v>16</v>
      </c>
      <c r="C20" s="38" t="s">
        <v>24</v>
      </c>
      <c r="D20" s="9">
        <v>8862.2000000000007</v>
      </c>
      <c r="E20" s="9">
        <v>1300</v>
      </c>
      <c r="F20" s="9">
        <f t="shared" si="2"/>
        <v>0.74285714285714288</v>
      </c>
      <c r="G20" s="9">
        <f t="shared" si="3"/>
        <v>1.346153846153846</v>
      </c>
      <c r="H20" s="9">
        <f t="shared" si="4"/>
        <v>1.3540655819096836</v>
      </c>
      <c r="I20" s="9">
        <f t="shared" si="5"/>
        <v>2.0310983728645255</v>
      </c>
      <c r="K20" s="29"/>
      <c r="L20">
        <f t="shared" si="0"/>
        <v>0</v>
      </c>
      <c r="M20" s="7">
        <f t="shared" si="6"/>
        <v>0</v>
      </c>
      <c r="N20" s="7">
        <f t="shared" si="1"/>
        <v>0</v>
      </c>
    </row>
    <row r="21" spans="2:14">
      <c r="B21" s="8">
        <v>17</v>
      </c>
      <c r="C21" s="38" t="s">
        <v>25</v>
      </c>
      <c r="D21" s="9">
        <v>2185.34</v>
      </c>
      <c r="E21" s="9">
        <v>400</v>
      </c>
      <c r="F21" s="9">
        <f t="shared" si="2"/>
        <v>0.22857142857142856</v>
      </c>
      <c r="G21" s="9">
        <f t="shared" si="3"/>
        <v>4.375</v>
      </c>
      <c r="H21" s="9">
        <f t="shared" si="4"/>
        <v>5.4911363906760497</v>
      </c>
      <c r="I21" s="9">
        <f t="shared" si="5"/>
        <v>8.2367045860140742</v>
      </c>
      <c r="K21" s="29"/>
      <c r="L21">
        <f t="shared" si="0"/>
        <v>0</v>
      </c>
      <c r="M21" s="7">
        <f t="shared" si="6"/>
        <v>0</v>
      </c>
      <c r="N21" s="7">
        <f t="shared" si="1"/>
        <v>0</v>
      </c>
    </row>
    <row r="22" spans="2:14">
      <c r="B22" s="8">
        <v>18</v>
      </c>
      <c r="C22" s="39" t="s">
        <v>26</v>
      </c>
      <c r="D22" s="10">
        <v>232.07</v>
      </c>
      <c r="E22" s="10">
        <v>44</v>
      </c>
      <c r="F22" s="10">
        <f t="shared" si="2"/>
        <v>2.5142857142857144E-2</v>
      </c>
      <c r="G22" s="10">
        <f t="shared" si="3"/>
        <v>39.772727272727273</v>
      </c>
      <c r="H22" s="10">
        <f t="shared" si="4"/>
        <v>51.708536217520574</v>
      </c>
      <c r="I22" s="10">
        <f t="shared" si="5"/>
        <v>77.562804326280869</v>
      </c>
      <c r="K22" s="29"/>
      <c r="L22">
        <f t="shared" si="0"/>
        <v>0</v>
      </c>
      <c r="M22" s="7">
        <f t="shared" si="6"/>
        <v>0</v>
      </c>
      <c r="N22" s="7">
        <f t="shared" si="1"/>
        <v>0</v>
      </c>
    </row>
    <row r="23" spans="2:14">
      <c r="B23" s="8">
        <v>19</v>
      </c>
      <c r="C23" s="40" t="s">
        <v>27</v>
      </c>
      <c r="D23" s="11">
        <v>361.47</v>
      </c>
      <c r="E23" s="11">
        <v>55</v>
      </c>
      <c r="F23" s="11">
        <f t="shared" si="2"/>
        <v>3.1428571428571431E-2</v>
      </c>
      <c r="G23" s="11">
        <f t="shared" si="3"/>
        <v>31.818181818181817</v>
      </c>
      <c r="H23" s="11">
        <f t="shared" si="4"/>
        <v>33.197775749024814</v>
      </c>
      <c r="I23" s="11">
        <f t="shared" si="5"/>
        <v>49.796663623537221</v>
      </c>
      <c r="K23" s="29"/>
      <c r="L23">
        <f t="shared" si="0"/>
        <v>0</v>
      </c>
      <c r="M23" s="7">
        <f t="shared" si="6"/>
        <v>0</v>
      </c>
      <c r="N23" s="7">
        <f t="shared" si="1"/>
        <v>0</v>
      </c>
    </row>
    <row r="24" spans="2:14">
      <c r="B24" s="8">
        <v>20</v>
      </c>
      <c r="C24" s="38" t="s">
        <v>28</v>
      </c>
      <c r="D24" s="9">
        <v>166.59</v>
      </c>
      <c r="E24" s="9">
        <v>28</v>
      </c>
      <c r="F24" s="9">
        <f t="shared" si="2"/>
        <v>1.6E-2</v>
      </c>
      <c r="G24" s="9">
        <f t="shared" si="3"/>
        <v>62.5</v>
      </c>
      <c r="H24" s="9">
        <f t="shared" si="4"/>
        <v>72.033135242211415</v>
      </c>
      <c r="I24" s="9">
        <f t="shared" si="5"/>
        <v>108.04970286331712</v>
      </c>
      <c r="K24" s="29"/>
      <c r="L24">
        <f t="shared" si="0"/>
        <v>0</v>
      </c>
      <c r="M24" s="7">
        <f t="shared" si="6"/>
        <v>0</v>
      </c>
      <c r="N24" s="7">
        <f t="shared" si="1"/>
        <v>0</v>
      </c>
    </row>
    <row r="25" spans="2:14">
      <c r="B25" s="8">
        <v>21</v>
      </c>
      <c r="C25" s="38" t="s">
        <v>29</v>
      </c>
      <c r="D25" s="9">
        <v>37.369999999999997</v>
      </c>
      <c r="E25" s="9">
        <v>9</v>
      </c>
      <c r="F25" s="9">
        <f t="shared" si="2"/>
        <v>5.1428571428571426E-3</v>
      </c>
      <c r="G25" s="9">
        <f t="shared" si="3"/>
        <v>194.44444444444446</v>
      </c>
      <c r="H25" s="9">
        <f t="shared" si="4"/>
        <v>321.11319240032111</v>
      </c>
      <c r="I25" s="9">
        <f t="shared" si="5"/>
        <v>481.6697886004817</v>
      </c>
      <c r="K25" s="29"/>
      <c r="L25">
        <f t="shared" si="0"/>
        <v>0</v>
      </c>
      <c r="M25" s="7">
        <f t="shared" si="6"/>
        <v>0</v>
      </c>
      <c r="N25" s="7">
        <f t="shared" si="1"/>
        <v>0</v>
      </c>
    </row>
    <row r="26" spans="2:14">
      <c r="B26" s="8">
        <v>22</v>
      </c>
      <c r="C26" s="38" t="s">
        <v>30</v>
      </c>
      <c r="D26" s="9">
        <v>871.51</v>
      </c>
      <c r="E26" s="9">
        <v>130</v>
      </c>
      <c r="F26" s="9">
        <f t="shared" si="2"/>
        <v>7.4285714285714288E-2</v>
      </c>
      <c r="G26" s="9">
        <f t="shared" si="3"/>
        <v>13.461538461538462</v>
      </c>
      <c r="H26" s="9">
        <f t="shared" si="4"/>
        <v>13.769205172631411</v>
      </c>
      <c r="I26" s="9">
        <f t="shared" si="5"/>
        <v>20.653807758947114</v>
      </c>
      <c r="K26" s="29"/>
      <c r="L26">
        <f t="shared" si="0"/>
        <v>0</v>
      </c>
      <c r="M26" s="7">
        <f t="shared" si="6"/>
        <v>0</v>
      </c>
      <c r="N26" s="7">
        <f t="shared" si="1"/>
        <v>0</v>
      </c>
    </row>
    <row r="27" spans="2:14">
      <c r="B27" s="8">
        <v>23</v>
      </c>
      <c r="C27" s="38" t="s">
        <v>31</v>
      </c>
      <c r="D27" s="9">
        <v>738.34</v>
      </c>
      <c r="E27" s="9">
        <v>206.2</v>
      </c>
      <c r="F27" s="9">
        <f t="shared" si="2"/>
        <v>0.11782857142857142</v>
      </c>
      <c r="G27" s="9">
        <f t="shared" si="3"/>
        <v>8.4869059165858403</v>
      </c>
      <c r="H27" s="9">
        <f t="shared" si="4"/>
        <v>16.25267491941382</v>
      </c>
      <c r="I27" s="9">
        <f t="shared" si="5"/>
        <v>24.379012379120731</v>
      </c>
      <c r="K27" s="29"/>
      <c r="L27">
        <f t="shared" si="0"/>
        <v>0</v>
      </c>
      <c r="M27" s="7">
        <f t="shared" si="6"/>
        <v>0</v>
      </c>
      <c r="N27" s="7">
        <f t="shared" si="1"/>
        <v>0</v>
      </c>
    </row>
    <row r="28" spans="2:14">
      <c r="B28" s="8">
        <v>24</v>
      </c>
      <c r="C28" s="38" t="s">
        <v>32</v>
      </c>
      <c r="D28" s="9">
        <v>416</v>
      </c>
      <c r="E28" s="9">
        <v>200</v>
      </c>
      <c r="F28" s="9">
        <f t="shared" si="2"/>
        <v>0.11428571428571428</v>
      </c>
      <c r="G28" s="9">
        <f t="shared" si="3"/>
        <v>8.75</v>
      </c>
      <c r="H28" s="9">
        <f t="shared" si="4"/>
        <v>28.846153846153847</v>
      </c>
      <c r="I28" s="9">
        <f t="shared" si="5"/>
        <v>43.269230769230766</v>
      </c>
      <c r="K28" s="29"/>
      <c r="L28">
        <f t="shared" si="0"/>
        <v>0</v>
      </c>
      <c r="M28" s="7">
        <f t="shared" si="6"/>
        <v>0</v>
      </c>
      <c r="N28" s="7">
        <f t="shared" si="1"/>
        <v>0</v>
      </c>
    </row>
    <row r="29" spans="2:14">
      <c r="B29" s="8">
        <v>25</v>
      </c>
      <c r="C29" s="38" t="s">
        <v>33</v>
      </c>
      <c r="D29" s="9">
        <v>919.03</v>
      </c>
      <c r="E29" s="9">
        <v>256</v>
      </c>
      <c r="F29" s="9">
        <f t="shared" si="2"/>
        <v>0.1462857142857143</v>
      </c>
      <c r="G29" s="9">
        <f t="shared" si="3"/>
        <v>6.8359374999999991</v>
      </c>
      <c r="H29" s="9">
        <f t="shared" si="4"/>
        <v>13.057245138896446</v>
      </c>
      <c r="I29" s="9">
        <f t="shared" si="5"/>
        <v>19.585867708344669</v>
      </c>
      <c r="K29" s="29"/>
      <c r="L29">
        <f t="shared" si="0"/>
        <v>0</v>
      </c>
      <c r="M29" s="7">
        <f t="shared" si="6"/>
        <v>0</v>
      </c>
      <c r="N29" s="7">
        <f t="shared" si="1"/>
        <v>0</v>
      </c>
    </row>
    <row r="30" spans="2:14">
      <c r="B30" s="8">
        <v>26</v>
      </c>
      <c r="C30" s="38" t="s">
        <v>34</v>
      </c>
      <c r="D30" s="9">
        <v>484.53</v>
      </c>
      <c r="E30" s="9">
        <v>252.5</v>
      </c>
      <c r="F30" s="9">
        <f t="shared" si="2"/>
        <v>0.14428571428571429</v>
      </c>
      <c r="G30" s="9">
        <f t="shared" si="3"/>
        <v>6.9306930693069306</v>
      </c>
      <c r="H30" s="9">
        <f t="shared" si="4"/>
        <v>24.766268342517492</v>
      </c>
      <c r="I30" s="9">
        <f t="shared" si="5"/>
        <v>37.149402513776238</v>
      </c>
      <c r="K30" s="29"/>
      <c r="L30">
        <f t="shared" si="0"/>
        <v>0</v>
      </c>
      <c r="M30" s="7">
        <f t="shared" si="6"/>
        <v>0</v>
      </c>
      <c r="N30" s="7">
        <f t="shared" si="1"/>
        <v>0</v>
      </c>
    </row>
    <row r="31" spans="2:14">
      <c r="B31" s="8">
        <v>27</v>
      </c>
      <c r="C31" s="38" t="s">
        <v>35</v>
      </c>
      <c r="D31" s="9">
        <v>272.04000000000002</v>
      </c>
      <c r="E31" s="9">
        <v>41.5</v>
      </c>
      <c r="F31" s="9">
        <f t="shared" si="2"/>
        <v>2.3714285714285716E-2</v>
      </c>
      <c r="G31" s="9">
        <f t="shared" si="3"/>
        <v>42.168674698795179</v>
      </c>
      <c r="H31" s="9">
        <f t="shared" si="4"/>
        <v>44.111160123511247</v>
      </c>
      <c r="I31" s="9">
        <f t="shared" si="5"/>
        <v>66.166740185266875</v>
      </c>
      <c r="K31" s="29"/>
      <c r="L31">
        <f t="shared" si="0"/>
        <v>0</v>
      </c>
      <c r="M31" s="7">
        <f t="shared" si="6"/>
        <v>0</v>
      </c>
      <c r="N31" s="7">
        <f t="shared" si="1"/>
        <v>0</v>
      </c>
    </row>
    <row r="32" spans="2:14">
      <c r="B32" s="8">
        <v>28</v>
      </c>
      <c r="C32" s="38" t="s">
        <v>36</v>
      </c>
      <c r="D32" s="9">
        <v>1013.97</v>
      </c>
      <c r="E32" s="9">
        <v>160</v>
      </c>
      <c r="F32" s="9">
        <f t="shared" si="2"/>
        <v>9.1428571428571428E-2</v>
      </c>
      <c r="G32" s="9">
        <f t="shared" si="3"/>
        <v>10.9375</v>
      </c>
      <c r="H32" s="9">
        <f t="shared" si="4"/>
        <v>11.834669664782981</v>
      </c>
      <c r="I32" s="9">
        <f t="shared" si="5"/>
        <v>17.752004497174472</v>
      </c>
      <c r="K32" s="29"/>
      <c r="L32">
        <f t="shared" si="0"/>
        <v>0</v>
      </c>
      <c r="M32" s="7">
        <f t="shared" si="6"/>
        <v>0</v>
      </c>
      <c r="N32" s="7">
        <f t="shared" si="1"/>
        <v>0</v>
      </c>
    </row>
    <row r="33" spans="2:14">
      <c r="B33" s="8">
        <v>29</v>
      </c>
      <c r="C33" s="38" t="s">
        <v>37</v>
      </c>
      <c r="D33" s="9">
        <v>746.59</v>
      </c>
      <c r="E33" s="9">
        <v>110</v>
      </c>
      <c r="F33" s="9">
        <f t="shared" si="2"/>
        <v>6.2857142857142861E-2</v>
      </c>
      <c r="G33" s="9">
        <f t="shared" si="3"/>
        <v>15.909090909090908</v>
      </c>
      <c r="H33" s="9">
        <f t="shared" si="4"/>
        <v>16.073078932211789</v>
      </c>
      <c r="I33" s="9">
        <f t="shared" si="5"/>
        <v>24.109618398317682</v>
      </c>
      <c r="K33" s="29"/>
      <c r="L33">
        <f t="shared" si="0"/>
        <v>0</v>
      </c>
      <c r="M33" s="7">
        <f t="shared" si="6"/>
        <v>0</v>
      </c>
      <c r="N33" s="7">
        <f t="shared" si="1"/>
        <v>0</v>
      </c>
    </row>
    <row r="34" spans="2:14">
      <c r="B34" s="8">
        <v>30</v>
      </c>
      <c r="C34" s="38" t="s">
        <v>38</v>
      </c>
      <c r="D34" s="9">
        <v>539.91999999999996</v>
      </c>
      <c r="E34" s="9">
        <v>82.5</v>
      </c>
      <c r="F34" s="9">
        <f t="shared" si="2"/>
        <v>4.7142857142857146E-2</v>
      </c>
      <c r="G34" s="9">
        <f t="shared" si="3"/>
        <v>21.212121212121211</v>
      </c>
      <c r="H34" s="9">
        <f t="shared" si="4"/>
        <v>22.225514891094978</v>
      </c>
      <c r="I34" s="9">
        <f t="shared" si="5"/>
        <v>33.338272336642468</v>
      </c>
      <c r="K34" s="29"/>
      <c r="L34">
        <f t="shared" si="0"/>
        <v>0</v>
      </c>
      <c r="M34" s="7">
        <f t="shared" si="6"/>
        <v>0</v>
      </c>
      <c r="N34" s="7">
        <f t="shared" si="1"/>
        <v>0</v>
      </c>
    </row>
    <row r="35" spans="2:14">
      <c r="B35" s="8">
        <v>31</v>
      </c>
      <c r="C35" s="38" t="s">
        <v>39</v>
      </c>
      <c r="D35" s="9">
        <v>904.2</v>
      </c>
      <c r="E35" s="9">
        <v>140</v>
      </c>
      <c r="F35" s="9">
        <f t="shared" si="2"/>
        <v>0.08</v>
      </c>
      <c r="G35" s="9">
        <f t="shared" si="3"/>
        <v>12.5</v>
      </c>
      <c r="H35" s="9">
        <f t="shared" si="4"/>
        <v>13.271400132714001</v>
      </c>
      <c r="I35" s="9">
        <f t="shared" si="5"/>
        <v>19.907100199070999</v>
      </c>
      <c r="K35" s="29"/>
      <c r="L35">
        <f t="shared" si="0"/>
        <v>0</v>
      </c>
      <c r="M35" s="7">
        <f t="shared" si="6"/>
        <v>0</v>
      </c>
      <c r="N35" s="7">
        <f t="shared" si="1"/>
        <v>0</v>
      </c>
    </row>
    <row r="36" spans="2:14">
      <c r="B36" s="8">
        <v>32</v>
      </c>
      <c r="C36" s="38" t="s">
        <v>40</v>
      </c>
      <c r="D36" s="9">
        <v>74.3</v>
      </c>
      <c r="E36" s="9">
        <v>11</v>
      </c>
      <c r="F36" s="9">
        <f t="shared" si="2"/>
        <v>6.285714285714286E-3</v>
      </c>
      <c r="G36" s="9">
        <f t="shared" si="3"/>
        <v>159.09090909090909</v>
      </c>
      <c r="H36" s="9">
        <f t="shared" si="4"/>
        <v>161.50740242261105</v>
      </c>
      <c r="I36" s="9">
        <f t="shared" si="5"/>
        <v>242.26110363391658</v>
      </c>
      <c r="K36" s="29"/>
      <c r="L36">
        <f t="shared" si="0"/>
        <v>0</v>
      </c>
      <c r="M36" s="7">
        <f t="shared" si="6"/>
        <v>0</v>
      </c>
      <c r="N36" s="7">
        <f t="shared" si="1"/>
        <v>0</v>
      </c>
    </row>
    <row r="37" spans="2:14">
      <c r="B37" s="8">
        <v>33</v>
      </c>
      <c r="C37" s="38" t="s">
        <v>41</v>
      </c>
      <c r="D37" s="9">
        <v>516.04</v>
      </c>
      <c r="E37" s="9">
        <v>76</v>
      </c>
      <c r="F37" s="9">
        <f t="shared" si="2"/>
        <v>4.3428571428571427E-2</v>
      </c>
      <c r="G37" s="9">
        <f t="shared" si="3"/>
        <v>23.026315789473685</v>
      </c>
      <c r="H37" s="9">
        <f t="shared" si="4"/>
        <v>23.254011316952177</v>
      </c>
      <c r="I37" s="9">
        <f t="shared" si="5"/>
        <v>34.881016975428267</v>
      </c>
      <c r="K37" s="29"/>
      <c r="L37">
        <f t="shared" ref="L37:L68" si="7">K37*E37</f>
        <v>0</v>
      </c>
      <c r="M37" s="7">
        <f t="shared" si="6"/>
        <v>0</v>
      </c>
      <c r="N37" s="7">
        <f t="shared" ref="N37:N68" si="8">K37*D37</f>
        <v>0</v>
      </c>
    </row>
    <row r="38" spans="2:14">
      <c r="B38" s="8">
        <v>34</v>
      </c>
      <c r="C38" s="38" t="s">
        <v>42</v>
      </c>
      <c r="D38" s="9">
        <v>21197.89</v>
      </c>
      <c r="E38" s="9">
        <v>5000</v>
      </c>
      <c r="F38" s="9">
        <f t="shared" si="2"/>
        <v>2.8571428571428572</v>
      </c>
      <c r="G38" s="9">
        <f t="shared" si="3"/>
        <v>0.35</v>
      </c>
      <c r="H38" s="9">
        <f t="shared" si="4"/>
        <v>0.56609407823137115</v>
      </c>
      <c r="I38" s="9">
        <f t="shared" si="5"/>
        <v>0.84914111734705677</v>
      </c>
      <c r="K38" s="29"/>
      <c r="L38">
        <f t="shared" si="7"/>
        <v>0</v>
      </c>
      <c r="M38" s="7">
        <f t="shared" si="6"/>
        <v>0</v>
      </c>
      <c r="N38" s="7">
        <f t="shared" si="8"/>
        <v>0</v>
      </c>
    </row>
    <row r="39" spans="2:14">
      <c r="B39" s="8">
        <v>35</v>
      </c>
      <c r="C39" s="38" t="s">
        <v>43</v>
      </c>
      <c r="D39" s="9">
        <v>910.21</v>
      </c>
      <c r="E39" s="9">
        <v>229.3</v>
      </c>
      <c r="F39" s="9">
        <f t="shared" si="2"/>
        <v>0.13102857142857144</v>
      </c>
      <c r="G39" s="9">
        <f t="shared" si="3"/>
        <v>7.6319232446576528</v>
      </c>
      <c r="H39" s="9">
        <f t="shared" si="4"/>
        <v>13.18377077817207</v>
      </c>
      <c r="I39" s="9">
        <f t="shared" si="5"/>
        <v>19.775656167258106</v>
      </c>
      <c r="K39" s="29"/>
      <c r="L39">
        <f t="shared" si="7"/>
        <v>0</v>
      </c>
      <c r="M39" s="7">
        <f t="shared" si="6"/>
        <v>0</v>
      </c>
      <c r="N39" s="7">
        <f t="shared" si="8"/>
        <v>0</v>
      </c>
    </row>
    <row r="40" spans="2:14">
      <c r="B40" s="8">
        <v>36</v>
      </c>
      <c r="C40" s="38" t="s">
        <v>44</v>
      </c>
      <c r="D40" s="9">
        <v>325.35000000000002</v>
      </c>
      <c r="E40" s="9">
        <v>90</v>
      </c>
      <c r="F40" s="9">
        <f t="shared" si="2"/>
        <v>5.1428571428571428E-2</v>
      </c>
      <c r="G40" s="9">
        <f t="shared" si="3"/>
        <v>19.444444444444446</v>
      </c>
      <c r="H40" s="9">
        <f t="shared" si="4"/>
        <v>36.883356385431071</v>
      </c>
      <c r="I40" s="9">
        <f t="shared" si="5"/>
        <v>55.325034578146607</v>
      </c>
      <c r="K40" s="29"/>
      <c r="L40">
        <f t="shared" si="7"/>
        <v>0</v>
      </c>
      <c r="M40" s="7">
        <f t="shared" si="6"/>
        <v>0</v>
      </c>
      <c r="N40" s="7">
        <f t="shared" si="8"/>
        <v>0</v>
      </c>
    </row>
    <row r="41" spans="2:14">
      <c r="B41" s="8">
        <v>37</v>
      </c>
      <c r="C41" s="38" t="s">
        <v>45</v>
      </c>
      <c r="D41" s="9">
        <v>74.59</v>
      </c>
      <c r="E41" s="9">
        <v>12.3</v>
      </c>
      <c r="F41" s="9">
        <f t="shared" si="2"/>
        <v>7.0285714285714292E-3</v>
      </c>
      <c r="G41" s="9">
        <f t="shared" si="3"/>
        <v>142.27642276422762</v>
      </c>
      <c r="H41" s="9">
        <f t="shared" si="4"/>
        <v>160.87947446038342</v>
      </c>
      <c r="I41" s="9">
        <f t="shared" si="5"/>
        <v>241.31921169057514</v>
      </c>
      <c r="K41" s="29"/>
      <c r="L41">
        <f t="shared" si="7"/>
        <v>0</v>
      </c>
      <c r="M41" s="7">
        <f t="shared" si="6"/>
        <v>0</v>
      </c>
      <c r="N41" s="7">
        <f t="shared" si="8"/>
        <v>0</v>
      </c>
    </row>
    <row r="42" spans="2:14">
      <c r="B42" s="8">
        <v>38</v>
      </c>
      <c r="C42" s="38" t="s">
        <v>46</v>
      </c>
      <c r="D42" s="9">
        <v>84.03</v>
      </c>
      <c r="E42" s="9">
        <v>24</v>
      </c>
      <c r="F42" s="9">
        <f t="shared" si="2"/>
        <v>1.3714285714285714E-2</v>
      </c>
      <c r="G42" s="9">
        <f t="shared" si="3"/>
        <v>72.916666666666671</v>
      </c>
      <c r="H42" s="9">
        <f t="shared" si="4"/>
        <v>142.80614066404854</v>
      </c>
      <c r="I42" s="9">
        <f t="shared" si="5"/>
        <v>214.20921099607284</v>
      </c>
      <c r="K42" s="29"/>
      <c r="L42">
        <f t="shared" si="7"/>
        <v>0</v>
      </c>
      <c r="M42" s="7">
        <f t="shared" si="6"/>
        <v>0</v>
      </c>
      <c r="N42" s="7">
        <f t="shared" si="8"/>
        <v>0</v>
      </c>
    </row>
    <row r="43" spans="2:14">
      <c r="B43" s="8">
        <v>39</v>
      </c>
      <c r="C43" s="39" t="s">
        <v>47</v>
      </c>
      <c r="D43" s="10">
        <v>684.09</v>
      </c>
      <c r="E43" s="10">
        <v>100</v>
      </c>
      <c r="F43" s="10">
        <f t="shared" si="2"/>
        <v>5.7142857142857141E-2</v>
      </c>
      <c r="G43" s="10">
        <f t="shared" si="3"/>
        <v>17.5</v>
      </c>
      <c r="H43" s="10">
        <f t="shared" si="4"/>
        <v>17.541551550234619</v>
      </c>
      <c r="I43" s="10">
        <f t="shared" si="5"/>
        <v>26.312327325351927</v>
      </c>
      <c r="K43" s="29"/>
      <c r="L43">
        <f t="shared" si="7"/>
        <v>0</v>
      </c>
      <c r="M43" s="7">
        <f t="shared" si="6"/>
        <v>0</v>
      </c>
      <c r="N43" s="7">
        <f t="shared" si="8"/>
        <v>0</v>
      </c>
    </row>
    <row r="44" spans="2:14">
      <c r="B44" s="8">
        <v>40</v>
      </c>
      <c r="C44" s="38" t="s">
        <v>48</v>
      </c>
      <c r="D44" s="9">
        <v>894.56</v>
      </c>
      <c r="E44" s="9">
        <v>215</v>
      </c>
      <c r="F44" s="9">
        <f t="shared" si="2"/>
        <v>0.12285714285714286</v>
      </c>
      <c r="G44" s="9">
        <f t="shared" si="3"/>
        <v>8.1395348837209305</v>
      </c>
      <c r="H44" s="9">
        <f t="shared" si="4"/>
        <v>13.414416025755679</v>
      </c>
      <c r="I44" s="9">
        <f t="shared" si="5"/>
        <v>20.12162403863352</v>
      </c>
      <c r="K44" s="29"/>
      <c r="L44">
        <f t="shared" si="7"/>
        <v>0</v>
      </c>
      <c r="M44" s="7">
        <f t="shared" si="6"/>
        <v>0</v>
      </c>
      <c r="N44" s="7">
        <f t="shared" si="8"/>
        <v>0</v>
      </c>
    </row>
    <row r="45" spans="2:14">
      <c r="B45" s="8">
        <v>41</v>
      </c>
      <c r="C45" s="38" t="s">
        <v>49</v>
      </c>
      <c r="D45" s="9">
        <v>575.86</v>
      </c>
      <c r="E45" s="9">
        <v>100</v>
      </c>
      <c r="F45" s="9">
        <f t="shared" si="2"/>
        <v>5.7142857142857141E-2</v>
      </c>
      <c r="G45" s="9">
        <f t="shared" si="3"/>
        <v>17.5</v>
      </c>
      <c r="H45" s="9">
        <f t="shared" si="4"/>
        <v>20.838398221790019</v>
      </c>
      <c r="I45" s="9">
        <f t="shared" si="5"/>
        <v>31.257597332685027</v>
      </c>
      <c r="K45" s="29"/>
      <c r="L45">
        <f t="shared" si="7"/>
        <v>0</v>
      </c>
      <c r="M45" s="7">
        <f t="shared" si="6"/>
        <v>0</v>
      </c>
      <c r="N45" s="7">
        <f t="shared" si="8"/>
        <v>0</v>
      </c>
    </row>
    <row r="46" spans="2:14">
      <c r="B46" s="8">
        <v>42</v>
      </c>
      <c r="C46" s="38" t="s">
        <v>50</v>
      </c>
      <c r="D46" s="9">
        <v>470.54</v>
      </c>
      <c r="E46" s="9">
        <v>70</v>
      </c>
      <c r="F46" s="9">
        <f t="shared" si="2"/>
        <v>0.04</v>
      </c>
      <c r="G46" s="9">
        <f t="shared" si="3"/>
        <v>25</v>
      </c>
      <c r="H46" s="9">
        <f t="shared" si="4"/>
        <v>25.502614017936839</v>
      </c>
      <c r="I46" s="9">
        <f t="shared" si="5"/>
        <v>38.253921026905253</v>
      </c>
      <c r="K46" s="29"/>
      <c r="L46">
        <f t="shared" si="7"/>
        <v>0</v>
      </c>
      <c r="M46" s="7">
        <f t="shared" si="6"/>
        <v>0</v>
      </c>
      <c r="N46" s="7">
        <f t="shared" si="8"/>
        <v>0</v>
      </c>
    </row>
    <row r="47" spans="2:14">
      <c r="B47" s="8">
        <v>43</v>
      </c>
      <c r="C47" s="38" t="s">
        <v>51</v>
      </c>
      <c r="D47" s="9">
        <v>980.13</v>
      </c>
      <c r="E47" s="9">
        <v>236.3</v>
      </c>
      <c r="F47" s="9">
        <f t="shared" si="2"/>
        <v>0.13502857142857144</v>
      </c>
      <c r="G47" s="9">
        <f t="shared" si="3"/>
        <v>7.4058400338552683</v>
      </c>
      <c r="H47" s="9">
        <f t="shared" si="4"/>
        <v>12.243273851427873</v>
      </c>
      <c r="I47" s="9">
        <f t="shared" si="5"/>
        <v>18.364910777141809</v>
      </c>
      <c r="K47" s="29"/>
      <c r="L47">
        <f t="shared" si="7"/>
        <v>0</v>
      </c>
      <c r="M47" s="7">
        <f t="shared" si="6"/>
        <v>0</v>
      </c>
      <c r="N47" s="7">
        <f t="shared" si="8"/>
        <v>0</v>
      </c>
    </row>
    <row r="48" spans="2:14">
      <c r="B48" s="8">
        <v>44</v>
      </c>
      <c r="C48" s="38" t="s">
        <v>52</v>
      </c>
      <c r="D48" s="9">
        <v>523.15</v>
      </c>
      <c r="E48" s="9">
        <v>85</v>
      </c>
      <c r="F48" s="9">
        <f t="shared" si="2"/>
        <v>4.8571428571428571E-2</v>
      </c>
      <c r="G48" s="9">
        <f t="shared" si="3"/>
        <v>20.588235294117649</v>
      </c>
      <c r="H48" s="9">
        <f t="shared" si="4"/>
        <v>22.937971900984422</v>
      </c>
      <c r="I48" s="9">
        <f t="shared" si="5"/>
        <v>34.406957851476633</v>
      </c>
      <c r="K48" s="29"/>
      <c r="L48">
        <f t="shared" si="7"/>
        <v>0</v>
      </c>
      <c r="M48" s="7">
        <f t="shared" si="6"/>
        <v>0</v>
      </c>
      <c r="N48" s="7">
        <f t="shared" si="8"/>
        <v>0</v>
      </c>
    </row>
    <row r="49" spans="2:14">
      <c r="B49" s="8">
        <v>45</v>
      </c>
      <c r="C49" s="38" t="s">
        <v>53</v>
      </c>
      <c r="D49" s="9">
        <v>521.09</v>
      </c>
      <c r="E49" s="9">
        <v>92.5</v>
      </c>
      <c r="F49" s="9">
        <f t="shared" si="2"/>
        <v>5.2857142857142859E-2</v>
      </c>
      <c r="G49" s="9">
        <f t="shared" si="3"/>
        <v>18.918918918918919</v>
      </c>
      <c r="H49" s="9">
        <f t="shared" si="4"/>
        <v>23.028651480550383</v>
      </c>
      <c r="I49" s="9">
        <f t="shared" si="5"/>
        <v>34.542977220825577</v>
      </c>
      <c r="K49" s="29"/>
      <c r="L49">
        <f t="shared" si="7"/>
        <v>0</v>
      </c>
      <c r="M49" s="7">
        <f t="shared" si="6"/>
        <v>0</v>
      </c>
      <c r="N49" s="7">
        <f t="shared" si="8"/>
        <v>0</v>
      </c>
    </row>
    <row r="50" spans="2:14">
      <c r="B50" s="8">
        <v>46</v>
      </c>
      <c r="C50" s="38" t="s">
        <v>54</v>
      </c>
      <c r="D50" s="9">
        <v>522.47</v>
      </c>
      <c r="E50" s="9">
        <v>92.5</v>
      </c>
      <c r="F50" s="9">
        <f t="shared" si="2"/>
        <v>5.2857142857142859E-2</v>
      </c>
      <c r="G50" s="9">
        <f t="shared" si="3"/>
        <v>18.918918918918919</v>
      </c>
      <c r="H50" s="9">
        <f t="shared" si="4"/>
        <v>22.967825903879646</v>
      </c>
      <c r="I50" s="9">
        <f t="shared" si="5"/>
        <v>34.451738855819471</v>
      </c>
      <c r="K50" s="29"/>
      <c r="L50">
        <f t="shared" si="7"/>
        <v>0</v>
      </c>
      <c r="M50" s="7">
        <f t="shared" si="6"/>
        <v>0</v>
      </c>
      <c r="N50" s="7">
        <f t="shared" si="8"/>
        <v>0</v>
      </c>
    </row>
    <row r="51" spans="2:14">
      <c r="B51" s="8">
        <v>47</v>
      </c>
      <c r="C51" s="38" t="s">
        <v>55</v>
      </c>
      <c r="D51" s="9">
        <v>52.99</v>
      </c>
      <c r="E51" s="9">
        <v>9</v>
      </c>
      <c r="F51" s="9">
        <f t="shared" si="2"/>
        <v>5.1428571428571426E-3</v>
      </c>
      <c r="G51" s="9">
        <f t="shared" si="3"/>
        <v>194.44444444444446</v>
      </c>
      <c r="H51" s="9">
        <f t="shared" si="4"/>
        <v>226.45782223060954</v>
      </c>
      <c r="I51" s="9">
        <f t="shared" si="5"/>
        <v>339.68673334591432</v>
      </c>
      <c r="K51" s="29"/>
      <c r="L51">
        <f t="shared" si="7"/>
        <v>0</v>
      </c>
      <c r="M51" s="7">
        <f t="shared" si="6"/>
        <v>0</v>
      </c>
      <c r="N51" s="7">
        <f t="shared" si="8"/>
        <v>0</v>
      </c>
    </row>
    <row r="52" spans="2:14">
      <c r="B52" s="8">
        <v>48</v>
      </c>
      <c r="C52" s="38" t="s">
        <v>56</v>
      </c>
      <c r="D52" s="9">
        <v>467.64</v>
      </c>
      <c r="E52" s="9">
        <v>71</v>
      </c>
      <c r="F52" s="9">
        <f t="shared" si="2"/>
        <v>4.0571428571428571E-2</v>
      </c>
      <c r="G52" s="9">
        <f t="shared" si="3"/>
        <v>24.647887323943664</v>
      </c>
      <c r="H52" s="9">
        <f t="shared" si="4"/>
        <v>25.660764690787786</v>
      </c>
      <c r="I52" s="9">
        <f t="shared" si="5"/>
        <v>38.49114703618168</v>
      </c>
      <c r="K52" s="29"/>
      <c r="L52">
        <f t="shared" si="7"/>
        <v>0</v>
      </c>
      <c r="M52" s="7">
        <f t="shared" si="6"/>
        <v>0</v>
      </c>
      <c r="N52" s="7">
        <f t="shared" si="8"/>
        <v>0</v>
      </c>
    </row>
    <row r="53" spans="2:14">
      <c r="B53" s="8">
        <v>49</v>
      </c>
      <c r="C53" s="38" t="s">
        <v>57</v>
      </c>
      <c r="D53" s="9">
        <v>472.38</v>
      </c>
      <c r="E53" s="9">
        <v>72.5</v>
      </c>
      <c r="F53" s="9">
        <f t="shared" si="2"/>
        <v>4.1428571428571426E-2</v>
      </c>
      <c r="G53" s="9">
        <f t="shared" si="3"/>
        <v>24.137931034482762</v>
      </c>
      <c r="H53" s="9">
        <f t="shared" si="4"/>
        <v>25.403277022735931</v>
      </c>
      <c r="I53" s="9">
        <f t="shared" si="5"/>
        <v>38.104915534103903</v>
      </c>
      <c r="K53" s="29"/>
      <c r="L53">
        <f t="shared" si="7"/>
        <v>0</v>
      </c>
      <c r="M53" s="7">
        <f t="shared" si="6"/>
        <v>0</v>
      </c>
      <c r="N53" s="7">
        <f t="shared" si="8"/>
        <v>0</v>
      </c>
    </row>
    <row r="54" spans="2:14">
      <c r="B54" s="8">
        <v>50</v>
      </c>
      <c r="C54" s="38" t="s">
        <v>58</v>
      </c>
      <c r="D54" s="9">
        <v>1018.84</v>
      </c>
      <c r="E54" s="9">
        <v>206</v>
      </c>
      <c r="F54" s="9">
        <f t="shared" si="2"/>
        <v>0.11771428571428572</v>
      </c>
      <c r="G54" s="9">
        <f t="shared" si="3"/>
        <v>8.4951456310679614</v>
      </c>
      <c r="H54" s="9">
        <f t="shared" si="4"/>
        <v>11.778100584978995</v>
      </c>
      <c r="I54" s="9">
        <f t="shared" si="5"/>
        <v>17.667150877468494</v>
      </c>
      <c r="K54" s="29"/>
      <c r="L54">
        <f t="shared" si="7"/>
        <v>0</v>
      </c>
      <c r="M54" s="7">
        <f t="shared" si="6"/>
        <v>0</v>
      </c>
      <c r="N54" s="7">
        <f t="shared" si="8"/>
        <v>0</v>
      </c>
    </row>
    <row r="55" spans="2:14">
      <c r="B55" s="8">
        <v>51</v>
      </c>
      <c r="C55" s="38" t="s">
        <v>59</v>
      </c>
      <c r="D55" s="9">
        <v>100.1</v>
      </c>
      <c r="E55" s="9">
        <v>20</v>
      </c>
      <c r="F55" s="9">
        <f t="shared" si="2"/>
        <v>1.1428571428571429E-2</v>
      </c>
      <c r="G55" s="9">
        <f t="shared" si="3"/>
        <v>87.5</v>
      </c>
      <c r="H55" s="9">
        <f t="shared" si="4"/>
        <v>119.88011988011989</v>
      </c>
      <c r="I55" s="9">
        <f t="shared" si="5"/>
        <v>179.82017982017982</v>
      </c>
      <c r="K55" s="29"/>
      <c r="L55">
        <f t="shared" si="7"/>
        <v>0</v>
      </c>
      <c r="M55" s="7">
        <f t="shared" si="6"/>
        <v>0</v>
      </c>
      <c r="N55" s="7">
        <f t="shared" si="8"/>
        <v>0</v>
      </c>
    </row>
    <row r="56" spans="2:14">
      <c r="B56" s="8">
        <v>52</v>
      </c>
      <c r="C56" s="38" t="s">
        <v>60</v>
      </c>
      <c r="D56" s="9">
        <v>108.89</v>
      </c>
      <c r="E56" s="9">
        <v>66.400000000000006</v>
      </c>
      <c r="F56" s="9">
        <f t="shared" si="2"/>
        <v>3.7942857142857146E-2</v>
      </c>
      <c r="G56" s="9">
        <f t="shared" si="3"/>
        <v>26.355421686746986</v>
      </c>
      <c r="H56" s="9">
        <f t="shared" si="4"/>
        <v>110.20295711268253</v>
      </c>
      <c r="I56" s="9">
        <f t="shared" si="5"/>
        <v>165.30443566902377</v>
      </c>
      <c r="K56" s="29"/>
      <c r="L56">
        <f t="shared" si="7"/>
        <v>0</v>
      </c>
      <c r="M56" s="7">
        <f t="shared" si="6"/>
        <v>0</v>
      </c>
      <c r="N56" s="7">
        <f t="shared" si="8"/>
        <v>0</v>
      </c>
    </row>
    <row r="57" spans="2:14">
      <c r="B57" s="8">
        <v>53</v>
      </c>
      <c r="C57" s="38" t="s">
        <v>61</v>
      </c>
      <c r="D57" s="9">
        <v>704.62</v>
      </c>
      <c r="E57" s="9">
        <v>105</v>
      </c>
      <c r="F57" s="9">
        <f t="shared" si="2"/>
        <v>0.06</v>
      </c>
      <c r="G57" s="9">
        <f t="shared" si="3"/>
        <v>16.666666666666668</v>
      </c>
      <c r="H57" s="9">
        <f t="shared" si="4"/>
        <v>17.030456132383414</v>
      </c>
      <c r="I57" s="9">
        <f t="shared" si="5"/>
        <v>25.545684198575117</v>
      </c>
      <c r="K57" s="29"/>
      <c r="L57">
        <f t="shared" si="7"/>
        <v>0</v>
      </c>
      <c r="M57" s="7">
        <f t="shared" si="6"/>
        <v>0</v>
      </c>
      <c r="N57" s="7">
        <f t="shared" si="8"/>
        <v>0</v>
      </c>
    </row>
    <row r="58" spans="2:14">
      <c r="B58" s="8">
        <v>54</v>
      </c>
      <c r="C58" s="38" t="s">
        <v>62</v>
      </c>
      <c r="D58" s="9">
        <v>486.71</v>
      </c>
      <c r="E58" s="9">
        <v>85</v>
      </c>
      <c r="F58" s="9">
        <f t="shared" si="2"/>
        <v>4.8571428571428571E-2</v>
      </c>
      <c r="G58" s="9">
        <f t="shared" si="3"/>
        <v>20.588235294117649</v>
      </c>
      <c r="H58" s="9">
        <f t="shared" si="4"/>
        <v>24.655338908179409</v>
      </c>
      <c r="I58" s="9">
        <f t="shared" si="5"/>
        <v>36.983008362269118</v>
      </c>
      <c r="K58" s="29"/>
      <c r="L58">
        <f t="shared" si="7"/>
        <v>0</v>
      </c>
      <c r="M58" s="7">
        <f t="shared" si="6"/>
        <v>0</v>
      </c>
      <c r="N58" s="7">
        <f t="shared" si="8"/>
        <v>0</v>
      </c>
    </row>
    <row r="59" spans="2:14">
      <c r="B59" s="8">
        <v>55</v>
      </c>
      <c r="C59" s="38" t="s">
        <v>63</v>
      </c>
      <c r="D59" s="9">
        <v>496.81</v>
      </c>
      <c r="E59" s="9">
        <v>95</v>
      </c>
      <c r="F59" s="9">
        <f t="shared" si="2"/>
        <v>5.4285714285714284E-2</v>
      </c>
      <c r="G59" s="9">
        <f t="shared" si="3"/>
        <v>18.421052631578949</v>
      </c>
      <c r="H59" s="9">
        <f t="shared" si="4"/>
        <v>24.15410317827741</v>
      </c>
      <c r="I59" s="9">
        <f t="shared" si="5"/>
        <v>36.231154767416115</v>
      </c>
      <c r="K59" s="29"/>
      <c r="L59">
        <f t="shared" si="7"/>
        <v>0</v>
      </c>
      <c r="M59" s="7">
        <f t="shared" si="6"/>
        <v>0</v>
      </c>
      <c r="N59" s="7">
        <f t="shared" si="8"/>
        <v>0</v>
      </c>
    </row>
    <row r="60" spans="2:14">
      <c r="B60" s="8">
        <v>56</v>
      </c>
      <c r="C60" s="38" t="s">
        <v>64</v>
      </c>
      <c r="D60" s="9">
        <v>155.32</v>
      </c>
      <c r="E60" s="9">
        <v>45</v>
      </c>
      <c r="F60" s="9">
        <f t="shared" si="2"/>
        <v>2.5714285714285714E-2</v>
      </c>
      <c r="G60" s="9">
        <f t="shared" si="3"/>
        <v>38.888888888888893</v>
      </c>
      <c r="H60" s="9">
        <f t="shared" si="4"/>
        <v>77.259850630955455</v>
      </c>
      <c r="I60" s="9">
        <f t="shared" si="5"/>
        <v>115.88977594643318</v>
      </c>
      <c r="K60" s="29"/>
      <c r="L60">
        <f t="shared" si="7"/>
        <v>0</v>
      </c>
      <c r="M60" s="7">
        <f t="shared" si="6"/>
        <v>0</v>
      </c>
      <c r="N60" s="7">
        <f t="shared" si="8"/>
        <v>0</v>
      </c>
    </row>
    <row r="61" spans="2:14">
      <c r="B61" s="8">
        <v>57</v>
      </c>
      <c r="C61" s="41" t="s">
        <v>65</v>
      </c>
      <c r="D61" s="12">
        <v>879.53</v>
      </c>
      <c r="E61" s="12">
        <v>240</v>
      </c>
      <c r="F61" s="12">
        <f t="shared" si="2"/>
        <v>0.13714285714285715</v>
      </c>
      <c r="G61" s="12">
        <f t="shared" si="3"/>
        <v>7.2916666666666661</v>
      </c>
      <c r="H61" s="12">
        <f t="shared" si="4"/>
        <v>13.643650586108491</v>
      </c>
      <c r="I61" s="12">
        <f t="shared" si="5"/>
        <v>20.465475879162735</v>
      </c>
      <c r="K61" s="29"/>
      <c r="L61">
        <f t="shared" si="7"/>
        <v>0</v>
      </c>
      <c r="M61" s="7">
        <f t="shared" si="6"/>
        <v>0</v>
      </c>
      <c r="N61" s="7">
        <f t="shared" si="8"/>
        <v>0</v>
      </c>
    </row>
    <row r="62" spans="2:14">
      <c r="B62" s="8">
        <v>58</v>
      </c>
      <c r="C62" s="38" t="s">
        <v>66</v>
      </c>
      <c r="D62" s="9">
        <v>4458.03</v>
      </c>
      <c r="E62" s="9">
        <v>800</v>
      </c>
      <c r="F62" s="9">
        <f t="shared" si="2"/>
        <v>0.45714285714285713</v>
      </c>
      <c r="G62" s="9">
        <f t="shared" si="3"/>
        <v>2.1875</v>
      </c>
      <c r="H62" s="9">
        <f t="shared" si="4"/>
        <v>2.6917719261646962</v>
      </c>
      <c r="I62" s="9">
        <f t="shared" si="5"/>
        <v>4.0376578892470443</v>
      </c>
      <c r="K62" s="29"/>
      <c r="L62">
        <f t="shared" si="7"/>
        <v>0</v>
      </c>
      <c r="M62" s="7">
        <f t="shared" si="6"/>
        <v>0</v>
      </c>
      <c r="N62" s="7">
        <f t="shared" si="8"/>
        <v>0</v>
      </c>
    </row>
    <row r="63" spans="2:14">
      <c r="B63" s="8">
        <v>59</v>
      </c>
      <c r="C63" s="38" t="s">
        <v>67</v>
      </c>
      <c r="D63" s="9">
        <v>902.41</v>
      </c>
      <c r="E63" s="9">
        <v>190</v>
      </c>
      <c r="F63" s="9">
        <f t="shared" si="2"/>
        <v>0.10857142857142857</v>
      </c>
      <c r="G63" s="9">
        <f t="shared" si="3"/>
        <v>9.2105263157894743</v>
      </c>
      <c r="H63" s="9">
        <f t="shared" si="4"/>
        <v>13.297724980884521</v>
      </c>
      <c r="I63" s="9">
        <f t="shared" si="5"/>
        <v>19.946587471326779</v>
      </c>
      <c r="K63" s="29"/>
      <c r="L63">
        <f t="shared" si="7"/>
        <v>0</v>
      </c>
      <c r="M63" s="7">
        <f t="shared" si="6"/>
        <v>0</v>
      </c>
      <c r="N63" s="7">
        <f t="shared" si="8"/>
        <v>0</v>
      </c>
    </row>
    <row r="64" spans="2:14">
      <c r="B64" s="8">
        <v>60</v>
      </c>
      <c r="C64" s="38" t="s">
        <v>68</v>
      </c>
      <c r="D64" s="9">
        <v>791.16</v>
      </c>
      <c r="E64" s="9">
        <v>235</v>
      </c>
      <c r="F64" s="9">
        <f t="shared" si="2"/>
        <v>0.13428571428571429</v>
      </c>
      <c r="G64" s="9">
        <f t="shared" si="3"/>
        <v>7.4468085106382977</v>
      </c>
      <c r="H64" s="9">
        <f t="shared" si="4"/>
        <v>15.167602002123465</v>
      </c>
      <c r="I64" s="9">
        <f t="shared" si="5"/>
        <v>22.751403003185196</v>
      </c>
      <c r="K64" s="29"/>
      <c r="L64">
        <f t="shared" si="7"/>
        <v>0</v>
      </c>
      <c r="M64" s="7">
        <f t="shared" si="6"/>
        <v>0</v>
      </c>
      <c r="N64" s="7">
        <f t="shared" si="8"/>
        <v>0</v>
      </c>
    </row>
    <row r="65" spans="2:14">
      <c r="B65" s="8">
        <v>61</v>
      </c>
      <c r="C65" s="38" t="s">
        <v>69</v>
      </c>
      <c r="D65" s="9">
        <v>5401.43</v>
      </c>
      <c r="E65" s="9">
        <v>930</v>
      </c>
      <c r="F65" s="9">
        <f t="shared" si="2"/>
        <v>0.53142857142857147</v>
      </c>
      <c r="G65" s="9">
        <f t="shared" si="3"/>
        <v>1.8817204301075268</v>
      </c>
      <c r="H65" s="9">
        <f t="shared" si="4"/>
        <v>2.2216339006522348</v>
      </c>
      <c r="I65" s="9">
        <f t="shared" si="5"/>
        <v>3.3324508509783519</v>
      </c>
      <c r="K65" s="29"/>
      <c r="L65">
        <f t="shared" si="7"/>
        <v>0</v>
      </c>
      <c r="M65" s="7">
        <f t="shared" si="6"/>
        <v>0</v>
      </c>
      <c r="N65" s="7">
        <f t="shared" si="8"/>
        <v>0</v>
      </c>
    </row>
    <row r="66" spans="2:14">
      <c r="B66" s="8">
        <v>62</v>
      </c>
      <c r="C66" s="38" t="s">
        <v>70</v>
      </c>
      <c r="D66" s="9">
        <v>4924.25</v>
      </c>
      <c r="E66" s="9">
        <v>750</v>
      </c>
      <c r="F66" s="9">
        <f t="shared" si="2"/>
        <v>0.42857142857142855</v>
      </c>
      <c r="G66" s="9">
        <f t="shared" si="3"/>
        <v>2.3333333333333335</v>
      </c>
      <c r="H66" s="9">
        <f t="shared" si="4"/>
        <v>2.436919327816419</v>
      </c>
      <c r="I66" s="9">
        <f t="shared" si="5"/>
        <v>3.655378991724628</v>
      </c>
      <c r="K66" s="29"/>
      <c r="L66">
        <f t="shared" si="7"/>
        <v>0</v>
      </c>
      <c r="M66" s="7">
        <f t="shared" si="6"/>
        <v>0</v>
      </c>
      <c r="N66" s="7">
        <f t="shared" si="8"/>
        <v>0</v>
      </c>
    </row>
    <row r="67" spans="2:14">
      <c r="B67" s="8">
        <v>63</v>
      </c>
      <c r="C67" s="38" t="s">
        <v>71</v>
      </c>
      <c r="D67" s="9">
        <v>5121.03</v>
      </c>
      <c r="E67" s="9">
        <v>930</v>
      </c>
      <c r="F67" s="9">
        <f t="shared" si="2"/>
        <v>0.53142857142857147</v>
      </c>
      <c r="G67" s="9">
        <f t="shared" si="3"/>
        <v>1.8817204301075268</v>
      </c>
      <c r="H67" s="9">
        <f t="shared" si="4"/>
        <v>2.3432785982507425</v>
      </c>
      <c r="I67" s="9">
        <f t="shared" si="5"/>
        <v>3.5149178973761139</v>
      </c>
      <c r="K67" s="29"/>
      <c r="L67">
        <f t="shared" si="7"/>
        <v>0</v>
      </c>
      <c r="M67" s="7">
        <f t="shared" si="6"/>
        <v>0</v>
      </c>
      <c r="N67" s="7">
        <f t="shared" si="8"/>
        <v>0</v>
      </c>
    </row>
    <row r="68" spans="2:14">
      <c r="B68" s="8">
        <v>64</v>
      </c>
      <c r="C68" s="38" t="s">
        <v>72</v>
      </c>
      <c r="D68" s="9">
        <v>572.58000000000004</v>
      </c>
      <c r="E68" s="9">
        <v>70</v>
      </c>
      <c r="F68" s="9">
        <f t="shared" si="2"/>
        <v>0.04</v>
      </c>
      <c r="G68" s="9">
        <f t="shared" si="3"/>
        <v>25</v>
      </c>
      <c r="H68" s="9">
        <f t="shared" si="4"/>
        <v>20.957770093262077</v>
      </c>
      <c r="I68" s="9">
        <f t="shared" si="5"/>
        <v>31.436655139893112</v>
      </c>
      <c r="K68" s="29"/>
      <c r="L68">
        <f t="shared" si="7"/>
        <v>0</v>
      </c>
      <c r="M68" s="7">
        <f t="shared" si="6"/>
        <v>0</v>
      </c>
      <c r="N68" s="7">
        <f t="shared" si="8"/>
        <v>0</v>
      </c>
    </row>
    <row r="69" spans="2:14">
      <c r="B69" s="8">
        <v>65</v>
      </c>
      <c r="C69" s="38" t="s">
        <v>73</v>
      </c>
      <c r="D69" s="9">
        <v>995.39</v>
      </c>
      <c r="E69" s="9">
        <v>102</v>
      </c>
      <c r="F69" s="9">
        <f t="shared" si="2"/>
        <v>5.8285714285714288E-2</v>
      </c>
      <c r="G69" s="9">
        <f t="shared" si="3"/>
        <v>17.156862745098039</v>
      </c>
      <c r="H69" s="9">
        <f t="shared" si="4"/>
        <v>12.055576206311095</v>
      </c>
      <c r="I69" s="9">
        <f t="shared" si="5"/>
        <v>18.083364309466642</v>
      </c>
      <c r="K69" s="29"/>
      <c r="L69">
        <f t="shared" ref="L69:L100" si="9">K69*E69</f>
        <v>0</v>
      </c>
      <c r="M69" s="7">
        <f t="shared" si="6"/>
        <v>0</v>
      </c>
      <c r="N69" s="7">
        <f t="shared" ref="N69:N100" si="10">K69*D69</f>
        <v>0</v>
      </c>
    </row>
    <row r="70" spans="2:14">
      <c r="B70" s="8">
        <v>66</v>
      </c>
      <c r="C70" s="38" t="s">
        <v>74</v>
      </c>
      <c r="D70" s="9">
        <v>1003.22</v>
      </c>
      <c r="E70" s="9">
        <v>120</v>
      </c>
      <c r="F70" s="9">
        <f t="shared" ref="F70:F133" si="11">E70/1750</f>
        <v>6.8571428571428575E-2</v>
      </c>
      <c r="G70" s="9">
        <f t="shared" ref="G70:G133" si="12">1/F70</f>
        <v>14.583333333333332</v>
      </c>
      <c r="H70" s="9">
        <f t="shared" ref="H70:H133" si="13">12000/D70</f>
        <v>11.961484021450927</v>
      </c>
      <c r="I70" s="9">
        <f t="shared" ref="I70:I133" si="14">18000/D70</f>
        <v>17.942226032176393</v>
      </c>
      <c r="K70" s="29"/>
      <c r="L70">
        <f t="shared" si="9"/>
        <v>0</v>
      </c>
      <c r="M70" s="7">
        <f t="shared" ref="M70:M133" si="15">L70/1750</f>
        <v>0</v>
      </c>
      <c r="N70" s="7">
        <f t="shared" si="10"/>
        <v>0</v>
      </c>
    </row>
    <row r="71" spans="2:14">
      <c r="B71" s="8">
        <v>67</v>
      </c>
      <c r="C71" s="38" t="s">
        <v>75</v>
      </c>
      <c r="D71" s="9">
        <v>326.14</v>
      </c>
      <c r="E71" s="9">
        <v>37</v>
      </c>
      <c r="F71" s="9">
        <f t="shared" si="11"/>
        <v>2.1142857142857144E-2</v>
      </c>
      <c r="G71" s="9">
        <f t="shared" si="12"/>
        <v>47.297297297297298</v>
      </c>
      <c r="H71" s="9">
        <f t="shared" si="13"/>
        <v>36.79401484025265</v>
      </c>
      <c r="I71" s="9">
        <f t="shared" si="14"/>
        <v>55.191022260378979</v>
      </c>
      <c r="K71" s="29"/>
      <c r="L71">
        <f t="shared" si="9"/>
        <v>0</v>
      </c>
      <c r="M71" s="7">
        <f t="shared" si="15"/>
        <v>0</v>
      </c>
      <c r="N71" s="7">
        <f t="shared" si="10"/>
        <v>0</v>
      </c>
    </row>
    <row r="72" spans="2:14">
      <c r="B72" s="8">
        <v>68</v>
      </c>
      <c r="C72" s="38" t="s">
        <v>76</v>
      </c>
      <c r="D72" s="9">
        <v>988.3</v>
      </c>
      <c r="E72" s="9">
        <v>85</v>
      </c>
      <c r="F72" s="9">
        <f t="shared" si="11"/>
        <v>4.8571428571428571E-2</v>
      </c>
      <c r="G72" s="9">
        <f t="shared" si="12"/>
        <v>20.588235294117649</v>
      </c>
      <c r="H72" s="9">
        <f t="shared" si="13"/>
        <v>12.14206212688455</v>
      </c>
      <c r="I72" s="9">
        <f t="shared" si="14"/>
        <v>18.213093190326823</v>
      </c>
      <c r="K72" s="29"/>
      <c r="L72">
        <f t="shared" si="9"/>
        <v>0</v>
      </c>
      <c r="M72" s="7">
        <f t="shared" si="15"/>
        <v>0</v>
      </c>
      <c r="N72" s="7">
        <f t="shared" si="10"/>
        <v>0</v>
      </c>
    </row>
    <row r="73" spans="2:14">
      <c r="B73" s="8">
        <v>69</v>
      </c>
      <c r="C73" s="38" t="s">
        <v>77</v>
      </c>
      <c r="D73" s="9">
        <v>398.49</v>
      </c>
      <c r="E73" s="9">
        <v>42.25</v>
      </c>
      <c r="F73" s="9">
        <f t="shared" si="11"/>
        <v>2.4142857142857143E-2</v>
      </c>
      <c r="G73" s="9">
        <f t="shared" si="12"/>
        <v>41.420118343195263</v>
      </c>
      <c r="H73" s="9">
        <f t="shared" si="13"/>
        <v>30.113679138748775</v>
      </c>
      <c r="I73" s="9">
        <f t="shared" si="14"/>
        <v>45.170518708123161</v>
      </c>
      <c r="K73" s="29"/>
      <c r="L73">
        <f t="shared" si="9"/>
        <v>0</v>
      </c>
      <c r="M73" s="7">
        <f t="shared" si="15"/>
        <v>0</v>
      </c>
      <c r="N73" s="7">
        <f t="shared" si="10"/>
        <v>0</v>
      </c>
    </row>
    <row r="74" spans="2:14">
      <c r="B74" s="8">
        <v>70</v>
      </c>
      <c r="C74" s="38" t="s">
        <v>78</v>
      </c>
      <c r="D74" s="9">
        <v>150.54</v>
      </c>
      <c r="E74" s="9">
        <v>13.4</v>
      </c>
      <c r="F74" s="9">
        <f t="shared" si="11"/>
        <v>7.6571428571428572E-3</v>
      </c>
      <c r="G74" s="9">
        <f t="shared" si="12"/>
        <v>130.59701492537314</v>
      </c>
      <c r="H74" s="9">
        <f t="shared" si="13"/>
        <v>79.71303308090873</v>
      </c>
      <c r="I74" s="9">
        <f t="shared" si="14"/>
        <v>119.56954962136309</v>
      </c>
      <c r="K74" s="29"/>
      <c r="L74">
        <f t="shared" si="9"/>
        <v>0</v>
      </c>
      <c r="M74" s="7">
        <f t="shared" si="15"/>
        <v>0</v>
      </c>
      <c r="N74" s="7">
        <f t="shared" si="10"/>
        <v>0</v>
      </c>
    </row>
    <row r="75" spans="2:14">
      <c r="B75" s="8">
        <v>71</v>
      </c>
      <c r="C75" s="38" t="s">
        <v>79</v>
      </c>
      <c r="D75" s="9">
        <v>233.66</v>
      </c>
      <c r="E75" s="9">
        <v>8</v>
      </c>
      <c r="F75" s="9">
        <f t="shared" si="11"/>
        <v>4.5714285714285718E-3</v>
      </c>
      <c r="G75" s="9">
        <f t="shared" si="12"/>
        <v>218.74999999999997</v>
      </c>
      <c r="H75" s="9">
        <f t="shared" si="13"/>
        <v>51.356672087648718</v>
      </c>
      <c r="I75" s="9">
        <f t="shared" si="14"/>
        <v>77.035008131473077</v>
      </c>
      <c r="K75" s="29"/>
      <c r="L75">
        <f t="shared" si="9"/>
        <v>0</v>
      </c>
      <c r="M75" s="7">
        <f t="shared" si="15"/>
        <v>0</v>
      </c>
      <c r="N75" s="7">
        <f t="shared" si="10"/>
        <v>0</v>
      </c>
    </row>
    <row r="76" spans="2:14">
      <c r="B76" s="8">
        <v>72</v>
      </c>
      <c r="C76" s="38" t="s">
        <v>80</v>
      </c>
      <c r="D76" s="9">
        <v>176.77</v>
      </c>
      <c r="E76" s="9">
        <v>18</v>
      </c>
      <c r="F76" s="9">
        <f t="shared" si="11"/>
        <v>1.0285714285714285E-2</v>
      </c>
      <c r="G76" s="9">
        <f t="shared" si="12"/>
        <v>97.222222222222229</v>
      </c>
      <c r="H76" s="9">
        <f t="shared" si="13"/>
        <v>67.884822085195452</v>
      </c>
      <c r="I76" s="9">
        <f t="shared" si="14"/>
        <v>101.82723312779318</v>
      </c>
      <c r="K76" s="29"/>
      <c r="L76">
        <f t="shared" si="9"/>
        <v>0</v>
      </c>
      <c r="M76" s="7">
        <f t="shared" si="15"/>
        <v>0</v>
      </c>
      <c r="N76" s="7">
        <f t="shared" si="10"/>
        <v>0</v>
      </c>
    </row>
    <row r="77" spans="2:14">
      <c r="B77" s="8">
        <v>73</v>
      </c>
      <c r="C77" s="38" t="s">
        <v>81</v>
      </c>
      <c r="D77" s="9">
        <v>75.59</v>
      </c>
      <c r="E77" s="9">
        <v>5</v>
      </c>
      <c r="F77" s="9">
        <f t="shared" si="11"/>
        <v>2.8571428571428571E-3</v>
      </c>
      <c r="G77" s="9">
        <f t="shared" si="12"/>
        <v>350</v>
      </c>
      <c r="H77" s="9">
        <f t="shared" si="13"/>
        <v>158.75115756052386</v>
      </c>
      <c r="I77" s="9">
        <f t="shared" si="14"/>
        <v>238.12673634078581</v>
      </c>
      <c r="K77" s="29"/>
      <c r="L77">
        <f t="shared" si="9"/>
        <v>0</v>
      </c>
      <c r="M77" s="7">
        <f t="shared" si="15"/>
        <v>0</v>
      </c>
      <c r="N77" s="7">
        <f t="shared" si="10"/>
        <v>0</v>
      </c>
    </row>
    <row r="78" spans="2:14">
      <c r="B78" s="8">
        <v>74</v>
      </c>
      <c r="C78" s="38" t="s">
        <v>82</v>
      </c>
      <c r="D78" s="9">
        <v>46.87</v>
      </c>
      <c r="E78" s="9">
        <v>2</v>
      </c>
      <c r="F78" s="9">
        <f t="shared" si="11"/>
        <v>1.1428571428571429E-3</v>
      </c>
      <c r="G78" s="9">
        <f t="shared" si="12"/>
        <v>874.99999999999989</v>
      </c>
      <c r="H78" s="9">
        <f t="shared" si="13"/>
        <v>256.02730957968851</v>
      </c>
      <c r="I78" s="9">
        <f t="shared" si="14"/>
        <v>384.04096436953279</v>
      </c>
      <c r="K78" s="29"/>
      <c r="L78">
        <f t="shared" si="9"/>
        <v>0</v>
      </c>
      <c r="M78" s="7">
        <f t="shared" si="15"/>
        <v>0</v>
      </c>
      <c r="N78" s="7">
        <f t="shared" si="10"/>
        <v>0</v>
      </c>
    </row>
    <row r="79" spans="2:14">
      <c r="B79" s="8">
        <v>75</v>
      </c>
      <c r="C79" s="38" t="s">
        <v>83</v>
      </c>
      <c r="D79" s="9">
        <v>980.84</v>
      </c>
      <c r="E79" s="9">
        <v>113.6</v>
      </c>
      <c r="F79" s="9">
        <f t="shared" si="11"/>
        <v>6.4914285714285716E-2</v>
      </c>
      <c r="G79" s="9">
        <f t="shared" si="12"/>
        <v>15.404929577464788</v>
      </c>
      <c r="H79" s="9">
        <f t="shared" si="13"/>
        <v>12.234411320908608</v>
      </c>
      <c r="I79" s="9">
        <f t="shared" si="14"/>
        <v>18.351616981362913</v>
      </c>
      <c r="K79" s="29"/>
      <c r="L79">
        <f t="shared" si="9"/>
        <v>0</v>
      </c>
      <c r="M79" s="7">
        <f t="shared" si="15"/>
        <v>0</v>
      </c>
      <c r="N79" s="7">
        <f t="shared" si="10"/>
        <v>0</v>
      </c>
    </row>
    <row r="80" spans="2:14">
      <c r="B80" s="8">
        <v>76</v>
      </c>
      <c r="C80" s="38" t="s">
        <v>84</v>
      </c>
      <c r="D80" s="9">
        <v>1008.04</v>
      </c>
      <c r="E80" s="9">
        <v>107.8</v>
      </c>
      <c r="F80" s="9">
        <f t="shared" si="11"/>
        <v>6.1599999999999995E-2</v>
      </c>
      <c r="G80" s="9">
        <f t="shared" si="12"/>
        <v>16.233766233766236</v>
      </c>
      <c r="H80" s="9">
        <f t="shared" si="13"/>
        <v>11.90428951232094</v>
      </c>
      <c r="I80" s="9">
        <f t="shared" si="14"/>
        <v>17.856434268481411</v>
      </c>
      <c r="K80" s="29"/>
      <c r="L80">
        <f t="shared" si="9"/>
        <v>0</v>
      </c>
      <c r="M80" s="7">
        <f t="shared" si="15"/>
        <v>0</v>
      </c>
      <c r="N80" s="7">
        <f t="shared" si="10"/>
        <v>0</v>
      </c>
    </row>
    <row r="81" spans="2:14">
      <c r="B81" s="8">
        <v>77</v>
      </c>
      <c r="C81" s="38" t="s">
        <v>85</v>
      </c>
      <c r="D81" s="9">
        <v>803.67</v>
      </c>
      <c r="E81" s="9">
        <v>50</v>
      </c>
      <c r="F81" s="9">
        <f t="shared" si="11"/>
        <v>2.8571428571428571E-2</v>
      </c>
      <c r="G81" s="9">
        <f t="shared" si="12"/>
        <v>35</v>
      </c>
      <c r="H81" s="9">
        <f t="shared" si="13"/>
        <v>14.931501735787078</v>
      </c>
      <c r="I81" s="9">
        <f t="shared" si="14"/>
        <v>22.397252603680617</v>
      </c>
      <c r="K81" s="29"/>
      <c r="L81">
        <f t="shared" si="9"/>
        <v>0</v>
      </c>
      <c r="M81" s="7">
        <f t="shared" si="15"/>
        <v>0</v>
      </c>
      <c r="N81" s="7">
        <f t="shared" si="10"/>
        <v>0</v>
      </c>
    </row>
    <row r="82" spans="2:14">
      <c r="B82" s="8">
        <v>78</v>
      </c>
      <c r="C82" s="38" t="s">
        <v>86</v>
      </c>
      <c r="D82" s="9">
        <v>408.36</v>
      </c>
      <c r="E82" s="9">
        <v>35</v>
      </c>
      <c r="F82" s="9">
        <f t="shared" si="11"/>
        <v>0.02</v>
      </c>
      <c r="G82" s="9">
        <f t="shared" si="12"/>
        <v>50</v>
      </c>
      <c r="H82" s="9">
        <f t="shared" si="13"/>
        <v>29.385836027034969</v>
      </c>
      <c r="I82" s="9">
        <f t="shared" si="14"/>
        <v>44.078754040552454</v>
      </c>
      <c r="K82" s="29"/>
      <c r="L82">
        <f t="shared" si="9"/>
        <v>0</v>
      </c>
      <c r="M82" s="7">
        <f t="shared" si="15"/>
        <v>0</v>
      </c>
      <c r="N82" s="7">
        <f t="shared" si="10"/>
        <v>0</v>
      </c>
    </row>
    <row r="83" spans="2:14">
      <c r="B83" s="8">
        <v>79</v>
      </c>
      <c r="C83" s="38" t="s">
        <v>87</v>
      </c>
      <c r="D83" s="9">
        <v>407.07</v>
      </c>
      <c r="E83" s="9">
        <v>42.5</v>
      </c>
      <c r="F83" s="9">
        <f t="shared" si="11"/>
        <v>2.4285714285714285E-2</v>
      </c>
      <c r="G83" s="9">
        <f t="shared" si="12"/>
        <v>41.176470588235297</v>
      </c>
      <c r="H83" s="9">
        <f t="shared" si="13"/>
        <v>29.478959392733437</v>
      </c>
      <c r="I83" s="9">
        <f t="shared" si="14"/>
        <v>44.218439089100158</v>
      </c>
      <c r="K83" s="29"/>
      <c r="L83">
        <f t="shared" si="9"/>
        <v>0</v>
      </c>
      <c r="M83" s="7">
        <f t="shared" si="15"/>
        <v>0</v>
      </c>
      <c r="N83" s="7">
        <f t="shared" si="10"/>
        <v>0</v>
      </c>
    </row>
    <row r="84" spans="2:14">
      <c r="B84" s="8">
        <v>80</v>
      </c>
      <c r="C84" s="38" t="s">
        <v>88</v>
      </c>
      <c r="D84" s="9">
        <v>5519.19</v>
      </c>
      <c r="E84" s="9">
        <v>142.5</v>
      </c>
      <c r="F84" s="9">
        <f t="shared" si="11"/>
        <v>8.1428571428571433E-2</v>
      </c>
      <c r="G84" s="9">
        <f t="shared" si="12"/>
        <v>12.280701754385964</v>
      </c>
      <c r="H84" s="9">
        <f t="shared" si="13"/>
        <v>2.1742320884042767</v>
      </c>
      <c r="I84" s="9">
        <f t="shared" si="14"/>
        <v>3.2613481326064151</v>
      </c>
      <c r="K84" s="29"/>
      <c r="L84">
        <f t="shared" si="9"/>
        <v>0</v>
      </c>
      <c r="M84" s="7">
        <f t="shared" si="15"/>
        <v>0</v>
      </c>
      <c r="N84" s="7">
        <f t="shared" si="10"/>
        <v>0</v>
      </c>
    </row>
    <row r="85" spans="2:14">
      <c r="B85" s="13">
        <v>81</v>
      </c>
      <c r="C85" s="15" t="s">
        <v>89</v>
      </c>
      <c r="D85" s="9">
        <v>487.75</v>
      </c>
      <c r="E85" s="9">
        <v>52.5</v>
      </c>
      <c r="F85" s="9">
        <f t="shared" si="11"/>
        <v>0.03</v>
      </c>
      <c r="G85" s="9">
        <f t="shared" si="12"/>
        <v>33.333333333333336</v>
      </c>
      <c r="H85" s="9">
        <f t="shared" si="13"/>
        <v>24.602767811378779</v>
      </c>
      <c r="I85" s="9">
        <f t="shared" si="14"/>
        <v>36.904151717068167</v>
      </c>
      <c r="K85" s="29"/>
      <c r="L85">
        <f t="shared" si="9"/>
        <v>0</v>
      </c>
      <c r="M85" s="7">
        <f t="shared" si="15"/>
        <v>0</v>
      </c>
      <c r="N85" s="7">
        <f t="shared" si="10"/>
        <v>0</v>
      </c>
    </row>
    <row r="86" spans="2:14">
      <c r="B86" s="13">
        <v>82</v>
      </c>
      <c r="C86" s="15" t="s">
        <v>90</v>
      </c>
      <c r="D86" s="9">
        <v>253.24</v>
      </c>
      <c r="E86" s="9">
        <v>22</v>
      </c>
      <c r="F86" s="9">
        <f t="shared" si="11"/>
        <v>1.2571428571428572E-2</v>
      </c>
      <c r="G86" s="9">
        <f t="shared" si="12"/>
        <v>79.545454545454547</v>
      </c>
      <c r="H86" s="9">
        <f t="shared" si="13"/>
        <v>47.385879008055596</v>
      </c>
      <c r="I86" s="9">
        <f t="shared" si="14"/>
        <v>71.078818512083402</v>
      </c>
      <c r="K86" s="29"/>
      <c r="L86">
        <f t="shared" si="9"/>
        <v>0</v>
      </c>
      <c r="M86" s="7">
        <f t="shared" si="15"/>
        <v>0</v>
      </c>
      <c r="N86" s="7">
        <f t="shared" si="10"/>
        <v>0</v>
      </c>
    </row>
    <row r="87" spans="2:14">
      <c r="B87" s="13">
        <v>83</v>
      </c>
      <c r="C87" s="15" t="s">
        <v>91</v>
      </c>
      <c r="D87" s="9">
        <v>846.55</v>
      </c>
      <c r="E87" s="9">
        <v>70</v>
      </c>
      <c r="F87" s="9">
        <f t="shared" si="11"/>
        <v>0.04</v>
      </c>
      <c r="G87" s="9">
        <f t="shared" si="12"/>
        <v>25</v>
      </c>
      <c r="H87" s="9">
        <f t="shared" si="13"/>
        <v>14.1751816195145</v>
      </c>
      <c r="I87" s="9">
        <f t="shared" si="14"/>
        <v>21.262772429271752</v>
      </c>
      <c r="K87" s="29"/>
      <c r="L87">
        <f t="shared" si="9"/>
        <v>0</v>
      </c>
      <c r="M87" s="7">
        <f t="shared" si="15"/>
        <v>0</v>
      </c>
      <c r="N87" s="7">
        <f t="shared" si="10"/>
        <v>0</v>
      </c>
    </row>
    <row r="88" spans="2:14">
      <c r="B88" s="13">
        <v>84</v>
      </c>
      <c r="C88" s="15" t="s">
        <v>92</v>
      </c>
      <c r="D88" s="9">
        <v>28.25</v>
      </c>
      <c r="E88" s="9">
        <v>2.67</v>
      </c>
      <c r="F88" s="9">
        <f t="shared" si="11"/>
        <v>1.5257142857142856E-3</v>
      </c>
      <c r="G88" s="9">
        <f t="shared" si="12"/>
        <v>655.43071161048692</v>
      </c>
      <c r="H88" s="9">
        <f t="shared" si="13"/>
        <v>424.77876106194691</v>
      </c>
      <c r="I88" s="9">
        <f t="shared" si="14"/>
        <v>637.16814159292039</v>
      </c>
      <c r="K88" s="29"/>
      <c r="L88">
        <f t="shared" si="9"/>
        <v>0</v>
      </c>
      <c r="M88" s="7">
        <f t="shared" si="15"/>
        <v>0</v>
      </c>
      <c r="N88" s="7">
        <f t="shared" si="10"/>
        <v>0</v>
      </c>
    </row>
    <row r="89" spans="2:14">
      <c r="B89" s="13">
        <v>85</v>
      </c>
      <c r="C89" s="15" t="s">
        <v>93</v>
      </c>
      <c r="D89" s="9">
        <v>1017.07</v>
      </c>
      <c r="E89" s="9">
        <v>70.400000000000006</v>
      </c>
      <c r="F89" s="9">
        <f t="shared" si="11"/>
        <v>4.0228571428571433E-2</v>
      </c>
      <c r="G89" s="9">
        <f t="shared" si="12"/>
        <v>24.857954545454543</v>
      </c>
      <c r="H89" s="9">
        <f t="shared" si="13"/>
        <v>11.798597933278929</v>
      </c>
      <c r="I89" s="9">
        <f t="shared" si="14"/>
        <v>17.697896899918391</v>
      </c>
      <c r="K89" s="29"/>
      <c r="L89">
        <f t="shared" si="9"/>
        <v>0</v>
      </c>
      <c r="M89" s="7">
        <f t="shared" si="15"/>
        <v>0</v>
      </c>
      <c r="N89" s="7">
        <f t="shared" si="10"/>
        <v>0</v>
      </c>
    </row>
    <row r="90" spans="2:14">
      <c r="B90" s="13">
        <v>86</v>
      </c>
      <c r="C90" s="15" t="s">
        <v>94</v>
      </c>
      <c r="D90" s="9">
        <v>46.82</v>
      </c>
      <c r="E90" s="9">
        <v>2</v>
      </c>
      <c r="F90" s="9">
        <f t="shared" si="11"/>
        <v>1.1428571428571429E-3</v>
      </c>
      <c r="G90" s="9">
        <f t="shared" si="12"/>
        <v>874.99999999999989</v>
      </c>
      <c r="H90" s="9">
        <f t="shared" si="13"/>
        <v>256.30072618539083</v>
      </c>
      <c r="I90" s="9">
        <f t="shared" si="14"/>
        <v>384.45108927808627</v>
      </c>
      <c r="K90" s="29"/>
      <c r="L90">
        <f t="shared" si="9"/>
        <v>0</v>
      </c>
      <c r="M90" s="7">
        <f t="shared" si="15"/>
        <v>0</v>
      </c>
      <c r="N90" s="7">
        <f t="shared" si="10"/>
        <v>0</v>
      </c>
    </row>
    <row r="91" spans="2:14">
      <c r="B91" s="13">
        <v>87</v>
      </c>
      <c r="C91" s="15" t="s">
        <v>95</v>
      </c>
      <c r="D91" s="9">
        <v>684.01</v>
      </c>
      <c r="E91" s="9">
        <v>56.25</v>
      </c>
      <c r="F91" s="9">
        <f t="shared" si="11"/>
        <v>3.214285714285714E-2</v>
      </c>
      <c r="G91" s="9">
        <f t="shared" si="12"/>
        <v>31.111111111111114</v>
      </c>
      <c r="H91" s="9">
        <f t="shared" si="13"/>
        <v>17.543603163696439</v>
      </c>
      <c r="I91" s="9">
        <f t="shared" si="14"/>
        <v>26.315404745544654</v>
      </c>
      <c r="K91" s="29"/>
      <c r="L91">
        <f t="shared" si="9"/>
        <v>0</v>
      </c>
      <c r="M91" s="7">
        <f t="shared" si="15"/>
        <v>0</v>
      </c>
      <c r="N91" s="7">
        <f t="shared" si="10"/>
        <v>0</v>
      </c>
    </row>
    <row r="92" spans="2:14">
      <c r="B92" s="13">
        <v>88</v>
      </c>
      <c r="C92" s="15" t="s">
        <v>96</v>
      </c>
      <c r="D92" s="9">
        <v>821.41</v>
      </c>
      <c r="E92" s="9">
        <v>52.75</v>
      </c>
      <c r="F92" s="9">
        <f t="shared" si="11"/>
        <v>3.0142857142857141E-2</v>
      </c>
      <c r="G92" s="9">
        <f t="shared" si="12"/>
        <v>33.175355450236971</v>
      </c>
      <c r="H92" s="9">
        <f t="shared" si="13"/>
        <v>14.609025943195238</v>
      </c>
      <c r="I92" s="9">
        <f t="shared" si="14"/>
        <v>21.913538914792856</v>
      </c>
      <c r="K92" s="29"/>
      <c r="L92">
        <f t="shared" si="9"/>
        <v>0</v>
      </c>
      <c r="M92" s="7">
        <f t="shared" si="15"/>
        <v>0</v>
      </c>
      <c r="N92" s="7">
        <f t="shared" si="10"/>
        <v>0</v>
      </c>
    </row>
    <row r="93" spans="2:14">
      <c r="B93" s="13">
        <v>89</v>
      </c>
      <c r="C93" s="15" t="s">
        <v>97</v>
      </c>
      <c r="D93" s="9">
        <v>4968.3</v>
      </c>
      <c r="E93" s="9">
        <v>350</v>
      </c>
      <c r="F93" s="9">
        <f t="shared" si="11"/>
        <v>0.2</v>
      </c>
      <c r="G93" s="9">
        <f t="shared" si="12"/>
        <v>5</v>
      </c>
      <c r="H93" s="9">
        <f t="shared" si="13"/>
        <v>2.4153130849586377</v>
      </c>
      <c r="I93" s="9">
        <f t="shared" si="14"/>
        <v>3.6229696274379566</v>
      </c>
      <c r="K93" s="29"/>
      <c r="L93">
        <f t="shared" si="9"/>
        <v>0</v>
      </c>
      <c r="M93" s="7">
        <f t="shared" si="15"/>
        <v>0</v>
      </c>
      <c r="N93" s="7">
        <f t="shared" si="10"/>
        <v>0</v>
      </c>
    </row>
    <row r="94" spans="2:14">
      <c r="B94" s="13">
        <v>0</v>
      </c>
      <c r="C94" s="15" t="s">
        <v>98</v>
      </c>
      <c r="D94" s="9">
        <v>266.5</v>
      </c>
      <c r="E94" s="9">
        <v>20</v>
      </c>
      <c r="F94" s="9">
        <f t="shared" si="11"/>
        <v>1.1428571428571429E-2</v>
      </c>
      <c r="G94" s="9">
        <f t="shared" si="12"/>
        <v>87.5</v>
      </c>
      <c r="H94" s="9">
        <f t="shared" si="13"/>
        <v>45.028142589118197</v>
      </c>
      <c r="I94" s="9">
        <f t="shared" si="14"/>
        <v>67.542213883677292</v>
      </c>
      <c r="K94" s="29"/>
      <c r="L94">
        <f t="shared" si="9"/>
        <v>0</v>
      </c>
      <c r="M94" s="7">
        <f t="shared" si="15"/>
        <v>0</v>
      </c>
      <c r="N94" s="7">
        <f t="shared" si="10"/>
        <v>0</v>
      </c>
    </row>
    <row r="95" spans="2:14">
      <c r="B95" s="13">
        <v>91</v>
      </c>
      <c r="C95" s="15" t="s">
        <v>99</v>
      </c>
      <c r="D95" s="9">
        <v>536.46</v>
      </c>
      <c r="E95" s="9">
        <v>52</v>
      </c>
      <c r="F95" s="9">
        <f t="shared" si="11"/>
        <v>2.9714285714285714E-2</v>
      </c>
      <c r="G95" s="9">
        <f t="shared" si="12"/>
        <v>33.653846153846153</v>
      </c>
      <c r="H95" s="9">
        <f t="shared" si="13"/>
        <v>22.36886254333967</v>
      </c>
      <c r="I95" s="9">
        <f t="shared" si="14"/>
        <v>33.553293815009503</v>
      </c>
      <c r="K95" s="29"/>
      <c r="L95">
        <f t="shared" si="9"/>
        <v>0</v>
      </c>
      <c r="M95" s="7">
        <f t="shared" si="15"/>
        <v>0</v>
      </c>
      <c r="N95" s="7">
        <f t="shared" si="10"/>
        <v>0</v>
      </c>
    </row>
    <row r="96" spans="2:14">
      <c r="B96" s="13">
        <v>92</v>
      </c>
      <c r="C96" s="15" t="s">
        <v>100</v>
      </c>
      <c r="D96" s="9">
        <v>2429.0500000000002</v>
      </c>
      <c r="E96" s="9">
        <v>300</v>
      </c>
      <c r="F96" s="9">
        <f t="shared" si="11"/>
        <v>0.17142857142857143</v>
      </c>
      <c r="G96" s="9">
        <f t="shared" si="12"/>
        <v>5.833333333333333</v>
      </c>
      <c r="H96" s="9">
        <f t="shared" si="13"/>
        <v>4.9402029600049397</v>
      </c>
      <c r="I96" s="9">
        <f t="shared" si="14"/>
        <v>7.4103044400074101</v>
      </c>
      <c r="K96" s="29"/>
      <c r="L96">
        <f t="shared" si="9"/>
        <v>0</v>
      </c>
      <c r="M96" s="7">
        <f t="shared" si="15"/>
        <v>0</v>
      </c>
      <c r="N96" s="7">
        <f t="shared" si="10"/>
        <v>0</v>
      </c>
    </row>
    <row r="97" spans="2:14">
      <c r="B97" s="13">
        <v>93</v>
      </c>
      <c r="C97" s="15" t="s">
        <v>101</v>
      </c>
      <c r="D97" s="9">
        <v>669.67</v>
      </c>
      <c r="E97" s="9">
        <v>35.799999999999997</v>
      </c>
      <c r="F97" s="9">
        <f t="shared" si="11"/>
        <v>2.0457142857142854E-2</v>
      </c>
      <c r="G97" s="9">
        <f t="shared" si="12"/>
        <v>48.882681564245814</v>
      </c>
      <c r="H97" s="9">
        <f t="shared" si="13"/>
        <v>17.91927367210716</v>
      </c>
      <c r="I97" s="9">
        <f t="shared" si="14"/>
        <v>26.878910508160736</v>
      </c>
      <c r="K97" s="29"/>
      <c r="L97">
        <f t="shared" si="9"/>
        <v>0</v>
      </c>
      <c r="M97" s="7">
        <f t="shared" si="15"/>
        <v>0</v>
      </c>
      <c r="N97" s="7">
        <f t="shared" si="10"/>
        <v>0</v>
      </c>
    </row>
    <row r="98" spans="2:14">
      <c r="B98" s="13">
        <v>94</v>
      </c>
      <c r="C98" s="15" t="s">
        <v>102</v>
      </c>
      <c r="D98" s="9">
        <v>2973.15</v>
      </c>
      <c r="E98" s="9">
        <v>57</v>
      </c>
      <c r="F98" s="9">
        <f t="shared" si="11"/>
        <v>3.2571428571428571E-2</v>
      </c>
      <c r="G98" s="9">
        <f t="shared" si="12"/>
        <v>30.701754385964914</v>
      </c>
      <c r="H98" s="9">
        <f t="shared" si="13"/>
        <v>4.0361233035669235</v>
      </c>
      <c r="I98" s="9">
        <f t="shared" si="14"/>
        <v>6.0541849553503857</v>
      </c>
      <c r="K98" s="29"/>
      <c r="L98">
        <f t="shared" si="9"/>
        <v>0</v>
      </c>
      <c r="M98" s="7">
        <f t="shared" si="15"/>
        <v>0</v>
      </c>
      <c r="N98" s="7">
        <f t="shared" si="10"/>
        <v>0</v>
      </c>
    </row>
    <row r="99" spans="2:14">
      <c r="B99" s="13">
        <v>95</v>
      </c>
      <c r="C99" s="15" t="s">
        <v>103</v>
      </c>
      <c r="D99" s="9">
        <v>803.57</v>
      </c>
      <c r="E99" s="9">
        <v>45</v>
      </c>
      <c r="F99" s="9">
        <f t="shared" si="11"/>
        <v>2.5714285714285714E-2</v>
      </c>
      <c r="G99" s="9">
        <f t="shared" si="12"/>
        <v>38.888888888888893</v>
      </c>
      <c r="H99" s="9">
        <f t="shared" si="13"/>
        <v>14.933359881528677</v>
      </c>
      <c r="I99" s="9">
        <f t="shared" si="14"/>
        <v>22.400039822293017</v>
      </c>
      <c r="K99" s="29"/>
      <c r="L99">
        <f t="shared" si="9"/>
        <v>0</v>
      </c>
      <c r="M99" s="7">
        <f t="shared" si="15"/>
        <v>0</v>
      </c>
      <c r="N99" s="7">
        <f t="shared" si="10"/>
        <v>0</v>
      </c>
    </row>
    <row r="100" spans="2:14">
      <c r="B100" s="13">
        <v>96</v>
      </c>
      <c r="C100" s="15" t="s">
        <v>104</v>
      </c>
      <c r="D100" s="9">
        <v>5529.76</v>
      </c>
      <c r="E100" s="9">
        <v>347.5</v>
      </c>
      <c r="F100" s="9">
        <f t="shared" si="11"/>
        <v>0.19857142857142857</v>
      </c>
      <c r="G100" s="9">
        <f t="shared" si="12"/>
        <v>5.0359712230215825</v>
      </c>
      <c r="H100" s="9">
        <f t="shared" si="13"/>
        <v>2.1700760973351465</v>
      </c>
      <c r="I100" s="9">
        <f t="shared" si="14"/>
        <v>3.2551141460027195</v>
      </c>
      <c r="K100" s="29"/>
      <c r="L100">
        <f t="shared" si="9"/>
        <v>0</v>
      </c>
      <c r="M100" s="7">
        <f t="shared" si="15"/>
        <v>0</v>
      </c>
      <c r="N100" s="7">
        <f t="shared" si="10"/>
        <v>0</v>
      </c>
    </row>
    <row r="101" spans="2:14">
      <c r="B101" s="13">
        <v>97</v>
      </c>
      <c r="C101" s="15" t="s">
        <v>105</v>
      </c>
      <c r="D101" s="9">
        <v>260.08</v>
      </c>
      <c r="E101" s="9">
        <v>22</v>
      </c>
      <c r="F101" s="9">
        <f t="shared" si="11"/>
        <v>1.2571428571428572E-2</v>
      </c>
      <c r="G101" s="9">
        <f t="shared" si="12"/>
        <v>79.545454545454547</v>
      </c>
      <c r="H101" s="9">
        <f t="shared" si="13"/>
        <v>46.139649338665031</v>
      </c>
      <c r="I101" s="9">
        <f t="shared" si="14"/>
        <v>69.209474007997542</v>
      </c>
      <c r="K101" s="29"/>
      <c r="L101">
        <f t="shared" ref="L101:L132" si="16">K101*E101</f>
        <v>0</v>
      </c>
      <c r="M101" s="7">
        <f t="shared" si="15"/>
        <v>0</v>
      </c>
      <c r="N101" s="7">
        <f t="shared" ref="N101:N119" si="17">K101*D101</f>
        <v>0</v>
      </c>
    </row>
    <row r="102" spans="2:14">
      <c r="B102" s="13">
        <v>98</v>
      </c>
      <c r="C102" s="15" t="s">
        <v>106</v>
      </c>
      <c r="D102" s="9">
        <v>536.59</v>
      </c>
      <c r="E102" s="9">
        <v>50</v>
      </c>
      <c r="F102" s="9">
        <f t="shared" si="11"/>
        <v>2.8571428571428571E-2</v>
      </c>
      <c r="G102" s="9">
        <f t="shared" si="12"/>
        <v>35</v>
      </c>
      <c r="H102" s="9">
        <f t="shared" si="13"/>
        <v>22.363443224808513</v>
      </c>
      <c r="I102" s="9">
        <f t="shared" si="14"/>
        <v>33.545164837212766</v>
      </c>
      <c r="K102" s="29"/>
      <c r="L102">
        <f t="shared" si="16"/>
        <v>0</v>
      </c>
      <c r="M102" s="7">
        <f t="shared" si="15"/>
        <v>0</v>
      </c>
      <c r="N102" s="7">
        <f t="shared" si="17"/>
        <v>0</v>
      </c>
    </row>
    <row r="103" spans="2:14">
      <c r="B103" s="13">
        <v>99</v>
      </c>
      <c r="C103" s="15" t="s">
        <v>107</v>
      </c>
      <c r="D103" s="9">
        <v>139.38</v>
      </c>
      <c r="E103" s="9">
        <v>11</v>
      </c>
      <c r="F103" s="9">
        <f t="shared" si="11"/>
        <v>6.285714285714286E-3</v>
      </c>
      <c r="G103" s="9">
        <f t="shared" si="12"/>
        <v>159.09090909090909</v>
      </c>
      <c r="H103" s="9">
        <f t="shared" si="13"/>
        <v>86.095566078346963</v>
      </c>
      <c r="I103" s="9">
        <f t="shared" si="14"/>
        <v>129.14334911752044</v>
      </c>
      <c r="K103" s="29"/>
      <c r="L103">
        <f t="shared" si="16"/>
        <v>0</v>
      </c>
      <c r="M103" s="7">
        <f t="shared" si="15"/>
        <v>0</v>
      </c>
      <c r="N103" s="7">
        <f t="shared" si="17"/>
        <v>0</v>
      </c>
    </row>
    <row r="104" spans="2:14">
      <c r="B104" s="13">
        <v>100</v>
      </c>
      <c r="C104" s="15" t="s">
        <v>108</v>
      </c>
      <c r="D104" s="9">
        <v>47.69</v>
      </c>
      <c r="E104" s="9">
        <v>2</v>
      </c>
      <c r="F104" s="9">
        <f t="shared" si="11"/>
        <v>1.1428571428571429E-3</v>
      </c>
      <c r="G104" s="9">
        <f t="shared" si="12"/>
        <v>874.99999999999989</v>
      </c>
      <c r="H104" s="9">
        <f t="shared" si="13"/>
        <v>251.62507863283707</v>
      </c>
      <c r="I104" s="9">
        <f t="shared" si="14"/>
        <v>377.43761794925564</v>
      </c>
      <c r="K104" s="29"/>
      <c r="L104">
        <f t="shared" si="16"/>
        <v>0</v>
      </c>
      <c r="M104" s="7">
        <f t="shared" si="15"/>
        <v>0</v>
      </c>
      <c r="N104" s="7">
        <f t="shared" si="17"/>
        <v>0</v>
      </c>
    </row>
    <row r="105" spans="2:14">
      <c r="B105" s="13">
        <v>101</v>
      </c>
      <c r="C105" s="15" t="s">
        <v>109</v>
      </c>
      <c r="D105" s="9">
        <v>75.86</v>
      </c>
      <c r="E105" s="9">
        <v>2</v>
      </c>
      <c r="F105" s="9">
        <f t="shared" si="11"/>
        <v>1.1428571428571429E-3</v>
      </c>
      <c r="G105" s="9">
        <f t="shared" si="12"/>
        <v>874.99999999999989</v>
      </c>
      <c r="H105" s="9">
        <f t="shared" si="13"/>
        <v>158.18613234906405</v>
      </c>
      <c r="I105" s="9">
        <f t="shared" si="14"/>
        <v>237.27919852359611</v>
      </c>
      <c r="K105" s="29"/>
      <c r="L105">
        <f t="shared" si="16"/>
        <v>0</v>
      </c>
      <c r="M105" s="7">
        <f t="shared" si="15"/>
        <v>0</v>
      </c>
      <c r="N105" s="7">
        <f t="shared" si="17"/>
        <v>0</v>
      </c>
    </row>
    <row r="106" spans="2:14">
      <c r="B106" s="13">
        <v>102</v>
      </c>
      <c r="C106" s="15" t="s">
        <v>110</v>
      </c>
      <c r="D106" s="9">
        <v>200.16</v>
      </c>
      <c r="E106" s="9">
        <v>11.8</v>
      </c>
      <c r="F106" s="9">
        <f t="shared" si="11"/>
        <v>6.7428571428571433E-3</v>
      </c>
      <c r="G106" s="9">
        <f t="shared" si="12"/>
        <v>148.30508474576271</v>
      </c>
      <c r="H106" s="9">
        <f t="shared" si="13"/>
        <v>59.95203836930456</v>
      </c>
      <c r="I106" s="9">
        <f t="shared" si="14"/>
        <v>89.928057553956833</v>
      </c>
      <c r="K106" s="29"/>
      <c r="L106">
        <f t="shared" si="16"/>
        <v>0</v>
      </c>
      <c r="M106" s="7">
        <f t="shared" si="15"/>
        <v>0</v>
      </c>
      <c r="N106" s="7">
        <f t="shared" si="17"/>
        <v>0</v>
      </c>
    </row>
    <row r="107" spans="2:14">
      <c r="B107" s="13">
        <v>103</v>
      </c>
      <c r="C107" s="15" t="s">
        <v>111</v>
      </c>
      <c r="D107" s="9">
        <v>915.03</v>
      </c>
      <c r="E107" s="9">
        <v>91</v>
      </c>
      <c r="F107" s="9">
        <f t="shared" si="11"/>
        <v>5.1999999999999998E-2</v>
      </c>
      <c r="G107" s="9">
        <f t="shared" si="12"/>
        <v>19.23076923076923</v>
      </c>
      <c r="H107" s="9">
        <f t="shared" si="13"/>
        <v>13.114324120520639</v>
      </c>
      <c r="I107" s="9">
        <f t="shared" si="14"/>
        <v>19.67148618078096</v>
      </c>
      <c r="K107" s="29"/>
      <c r="L107">
        <f t="shared" si="16"/>
        <v>0</v>
      </c>
      <c r="M107" s="7">
        <f t="shared" si="15"/>
        <v>0</v>
      </c>
      <c r="N107" s="7">
        <f t="shared" si="17"/>
        <v>0</v>
      </c>
    </row>
    <row r="108" spans="2:14">
      <c r="B108" s="13">
        <v>104</v>
      </c>
      <c r="C108" s="15" t="s">
        <v>112</v>
      </c>
      <c r="D108" s="9">
        <v>527.1</v>
      </c>
      <c r="E108" s="9">
        <v>60</v>
      </c>
      <c r="F108" s="9">
        <f t="shared" si="11"/>
        <v>3.4285714285714287E-2</v>
      </c>
      <c r="G108" s="9">
        <f t="shared" si="12"/>
        <v>29.166666666666664</v>
      </c>
      <c r="H108" s="9">
        <f t="shared" si="13"/>
        <v>22.766078542970973</v>
      </c>
      <c r="I108" s="9">
        <f t="shared" si="14"/>
        <v>34.14911781445646</v>
      </c>
      <c r="K108" s="29"/>
      <c r="L108">
        <f t="shared" si="16"/>
        <v>0</v>
      </c>
      <c r="M108" s="7">
        <f t="shared" si="15"/>
        <v>0</v>
      </c>
      <c r="N108" s="7">
        <f t="shared" si="17"/>
        <v>0</v>
      </c>
    </row>
    <row r="109" spans="2:14">
      <c r="B109" s="13">
        <v>105</v>
      </c>
      <c r="C109" s="15" t="s">
        <v>113</v>
      </c>
      <c r="D109" s="9">
        <v>757.56</v>
      </c>
      <c r="E109" s="9">
        <v>77.400000000000006</v>
      </c>
      <c r="F109" s="9">
        <f t="shared" si="11"/>
        <v>4.422857142857143E-2</v>
      </c>
      <c r="G109" s="9">
        <f t="shared" si="12"/>
        <v>22.609819121447028</v>
      </c>
      <c r="H109" s="9">
        <f t="shared" si="13"/>
        <v>15.840329478853162</v>
      </c>
      <c r="I109" s="9">
        <f t="shared" si="14"/>
        <v>23.760494218279742</v>
      </c>
      <c r="K109" s="29"/>
      <c r="L109">
        <f t="shared" si="16"/>
        <v>0</v>
      </c>
      <c r="M109" s="7">
        <f t="shared" si="15"/>
        <v>0</v>
      </c>
      <c r="N109" s="7">
        <f t="shared" si="17"/>
        <v>0</v>
      </c>
    </row>
    <row r="110" spans="2:14">
      <c r="B110" s="13">
        <v>106</v>
      </c>
      <c r="C110" s="15" t="s">
        <v>114</v>
      </c>
      <c r="D110" s="9">
        <v>1009.66</v>
      </c>
      <c r="E110" s="9">
        <v>22.25</v>
      </c>
      <c r="F110" s="9">
        <f t="shared" si="11"/>
        <v>1.2714285714285714E-2</v>
      </c>
      <c r="G110" s="9">
        <f t="shared" si="12"/>
        <v>78.651685393258433</v>
      </c>
      <c r="H110" s="9">
        <f t="shared" si="13"/>
        <v>11.885189073549512</v>
      </c>
      <c r="I110" s="9">
        <f t="shared" si="14"/>
        <v>17.827783610324268</v>
      </c>
      <c r="K110" s="29"/>
      <c r="L110">
        <f t="shared" si="16"/>
        <v>0</v>
      </c>
      <c r="M110" s="7">
        <f t="shared" si="15"/>
        <v>0</v>
      </c>
      <c r="N110" s="7">
        <f t="shared" si="17"/>
        <v>0</v>
      </c>
    </row>
    <row r="111" spans="2:14">
      <c r="B111" s="13">
        <v>107</v>
      </c>
      <c r="C111" s="15" t="s">
        <v>115</v>
      </c>
      <c r="D111" s="9">
        <v>4352.66</v>
      </c>
      <c r="E111" s="9">
        <v>325</v>
      </c>
      <c r="F111" s="9">
        <f t="shared" si="11"/>
        <v>0.18571428571428572</v>
      </c>
      <c r="G111" s="9">
        <f t="shared" si="12"/>
        <v>5.3846153846153841</v>
      </c>
      <c r="H111" s="9">
        <f t="shared" si="13"/>
        <v>2.7569348398450604</v>
      </c>
      <c r="I111" s="9">
        <f t="shared" si="14"/>
        <v>4.1354022597675906</v>
      </c>
      <c r="K111" s="29"/>
      <c r="L111">
        <f t="shared" si="16"/>
        <v>0</v>
      </c>
      <c r="M111" s="7">
        <f t="shared" si="15"/>
        <v>0</v>
      </c>
      <c r="N111" s="7">
        <f t="shared" si="17"/>
        <v>0</v>
      </c>
    </row>
    <row r="112" spans="2:14">
      <c r="B112" s="13">
        <v>108</v>
      </c>
      <c r="C112" s="15" t="s">
        <v>116</v>
      </c>
      <c r="D112" s="9">
        <v>252.91</v>
      </c>
      <c r="E112" s="9">
        <v>23</v>
      </c>
      <c r="F112" s="9">
        <f t="shared" si="11"/>
        <v>1.3142857142857144E-2</v>
      </c>
      <c r="G112" s="9">
        <f t="shared" si="12"/>
        <v>76.086956521739125</v>
      </c>
      <c r="H112" s="9">
        <f t="shared" si="13"/>
        <v>47.44770867106876</v>
      </c>
      <c r="I112" s="9">
        <f t="shared" si="14"/>
        <v>71.171563006603137</v>
      </c>
      <c r="K112" s="29"/>
      <c r="L112">
        <f t="shared" si="16"/>
        <v>0</v>
      </c>
      <c r="M112" s="7">
        <f t="shared" si="15"/>
        <v>0</v>
      </c>
      <c r="N112" s="7">
        <f t="shared" si="17"/>
        <v>0</v>
      </c>
    </row>
    <row r="113" spans="2:14">
      <c r="B113" s="13">
        <v>109</v>
      </c>
      <c r="C113" s="15" t="s">
        <v>117</v>
      </c>
      <c r="D113" s="9">
        <v>406.72</v>
      </c>
      <c r="E113" s="9">
        <v>25</v>
      </c>
      <c r="F113" s="9">
        <f t="shared" si="11"/>
        <v>1.4285714285714285E-2</v>
      </c>
      <c r="G113" s="9">
        <f t="shared" si="12"/>
        <v>70</v>
      </c>
      <c r="H113" s="9">
        <f t="shared" si="13"/>
        <v>29.504327301337529</v>
      </c>
      <c r="I113" s="9">
        <f t="shared" si="14"/>
        <v>44.256490952006288</v>
      </c>
      <c r="K113" s="29"/>
      <c r="L113">
        <f t="shared" si="16"/>
        <v>0</v>
      </c>
      <c r="M113" s="7">
        <f t="shared" si="15"/>
        <v>0</v>
      </c>
      <c r="N113" s="7">
        <f t="shared" si="17"/>
        <v>0</v>
      </c>
    </row>
    <row r="114" spans="2:14">
      <c r="B114" s="13">
        <v>110</v>
      </c>
      <c r="C114" s="15" t="s">
        <v>118</v>
      </c>
      <c r="D114" s="9">
        <v>2901.8</v>
      </c>
      <c r="E114" s="9">
        <v>235</v>
      </c>
      <c r="F114" s="9">
        <f t="shared" si="11"/>
        <v>0.13428571428571429</v>
      </c>
      <c r="G114" s="9">
        <f t="shared" si="12"/>
        <v>7.4468085106382977</v>
      </c>
      <c r="H114" s="9">
        <f t="shared" si="13"/>
        <v>4.1353642566682742</v>
      </c>
      <c r="I114" s="9">
        <f t="shared" si="14"/>
        <v>6.2030463850024118</v>
      </c>
      <c r="K114" s="29"/>
      <c r="L114">
        <f t="shared" si="16"/>
        <v>0</v>
      </c>
      <c r="M114" s="7">
        <f t="shared" si="15"/>
        <v>0</v>
      </c>
      <c r="N114" s="7">
        <f t="shared" si="17"/>
        <v>0</v>
      </c>
    </row>
    <row r="115" spans="2:14">
      <c r="B115" s="13">
        <v>111</v>
      </c>
      <c r="C115" s="15" t="s">
        <v>119</v>
      </c>
      <c r="D115" s="9">
        <v>405.97</v>
      </c>
      <c r="E115" s="9">
        <v>47.2</v>
      </c>
      <c r="F115" s="9">
        <f t="shared" si="11"/>
        <v>2.6971428571428573E-2</v>
      </c>
      <c r="G115" s="9">
        <f t="shared" si="12"/>
        <v>37.076271186440678</v>
      </c>
      <c r="H115" s="9">
        <f t="shared" si="13"/>
        <v>29.558834396630292</v>
      </c>
      <c r="I115" s="9">
        <f t="shared" si="14"/>
        <v>44.338251594945433</v>
      </c>
      <c r="K115" s="29"/>
      <c r="L115">
        <f t="shared" si="16"/>
        <v>0</v>
      </c>
      <c r="M115" s="7">
        <f t="shared" si="15"/>
        <v>0</v>
      </c>
      <c r="N115" s="7">
        <f t="shared" si="17"/>
        <v>0</v>
      </c>
    </row>
    <row r="116" spans="2:14">
      <c r="B116" s="13">
        <v>112</v>
      </c>
      <c r="C116" s="15" t="s">
        <v>120</v>
      </c>
      <c r="D116" s="9">
        <v>407.57</v>
      </c>
      <c r="E116" s="9">
        <v>47.2</v>
      </c>
      <c r="F116" s="9">
        <f t="shared" si="11"/>
        <v>2.6971428571428573E-2</v>
      </c>
      <c r="G116" s="9">
        <f t="shared" si="12"/>
        <v>37.076271186440678</v>
      </c>
      <c r="H116" s="9">
        <f t="shared" si="13"/>
        <v>29.44279510268175</v>
      </c>
      <c r="I116" s="9">
        <f t="shared" si="14"/>
        <v>44.164192654022621</v>
      </c>
      <c r="K116" s="29"/>
      <c r="L116">
        <f t="shared" si="16"/>
        <v>0</v>
      </c>
      <c r="M116" s="7">
        <f t="shared" si="15"/>
        <v>0</v>
      </c>
      <c r="N116" s="7">
        <f t="shared" si="17"/>
        <v>0</v>
      </c>
    </row>
    <row r="117" spans="2:14">
      <c r="B117" s="13">
        <v>113</v>
      </c>
      <c r="C117" s="15" t="s">
        <v>121</v>
      </c>
      <c r="D117" s="9">
        <v>5035.6400000000003</v>
      </c>
      <c r="E117" s="9">
        <v>470</v>
      </c>
      <c r="F117" s="9">
        <f t="shared" si="11"/>
        <v>0.26857142857142857</v>
      </c>
      <c r="G117" s="9">
        <f t="shared" si="12"/>
        <v>3.7234042553191489</v>
      </c>
      <c r="H117" s="9">
        <f t="shared" si="13"/>
        <v>2.383013877084144</v>
      </c>
      <c r="I117" s="9">
        <f t="shared" si="14"/>
        <v>3.574520815626216</v>
      </c>
      <c r="K117" s="29"/>
      <c r="L117">
        <f t="shared" si="16"/>
        <v>0</v>
      </c>
      <c r="M117" s="7">
        <f t="shared" si="15"/>
        <v>0</v>
      </c>
      <c r="N117" s="7">
        <f t="shared" si="17"/>
        <v>0</v>
      </c>
    </row>
    <row r="118" spans="2:14">
      <c r="B118" s="13">
        <v>114</v>
      </c>
      <c r="C118" s="15" t="s">
        <v>122</v>
      </c>
      <c r="D118" s="9">
        <v>843.97</v>
      </c>
      <c r="E118" s="9">
        <v>95</v>
      </c>
      <c r="F118" s="9">
        <f t="shared" si="11"/>
        <v>5.4285714285714284E-2</v>
      </c>
      <c r="G118" s="9">
        <f t="shared" si="12"/>
        <v>18.421052631578949</v>
      </c>
      <c r="H118" s="9">
        <f t="shared" si="13"/>
        <v>14.218514876121189</v>
      </c>
      <c r="I118" s="9">
        <f t="shared" si="14"/>
        <v>21.327772314181782</v>
      </c>
      <c r="K118" s="29"/>
      <c r="L118">
        <f t="shared" si="16"/>
        <v>0</v>
      </c>
      <c r="M118" s="7">
        <f t="shared" si="15"/>
        <v>0</v>
      </c>
      <c r="N118" s="7">
        <f t="shared" si="17"/>
        <v>0</v>
      </c>
    </row>
    <row r="119" spans="2:14">
      <c r="B119" s="13">
        <v>115</v>
      </c>
      <c r="C119" s="15" t="s">
        <v>123</v>
      </c>
      <c r="D119" s="9">
        <v>5132.75</v>
      </c>
      <c r="E119" s="9">
        <v>490</v>
      </c>
      <c r="F119" s="9">
        <f t="shared" si="11"/>
        <v>0.28000000000000003</v>
      </c>
      <c r="G119" s="9">
        <f t="shared" si="12"/>
        <v>3.5714285714285712</v>
      </c>
      <c r="H119" s="9">
        <f t="shared" si="13"/>
        <v>2.3379280112999852</v>
      </c>
      <c r="I119" s="9">
        <f t="shared" si="14"/>
        <v>3.506892016949978</v>
      </c>
      <c r="K119" s="29"/>
      <c r="L119">
        <f t="shared" si="16"/>
        <v>0</v>
      </c>
      <c r="M119" s="7">
        <f t="shared" si="15"/>
        <v>0</v>
      </c>
      <c r="N119" s="7">
        <f t="shared" si="17"/>
        <v>0</v>
      </c>
    </row>
    <row r="120" spans="2:14">
      <c r="B120" s="50" t="s">
        <v>124</v>
      </c>
      <c r="C120" s="50"/>
      <c r="D120" s="50"/>
      <c r="E120" s="50"/>
      <c r="F120" s="9"/>
      <c r="G120" s="9"/>
      <c r="H120" s="9"/>
      <c r="I120" s="9"/>
      <c r="K120" s="14">
        <f>SUM(K5:K119)</f>
        <v>0</v>
      </c>
      <c r="M120" s="7"/>
      <c r="N120" s="7"/>
    </row>
    <row r="121" spans="2:14">
      <c r="B121" s="13">
        <v>116</v>
      </c>
      <c r="C121" s="15" t="s">
        <v>125</v>
      </c>
      <c r="D121" s="15"/>
      <c r="E121" s="8"/>
      <c r="F121" s="9"/>
      <c r="G121" s="9"/>
      <c r="H121" s="9"/>
      <c r="I121" s="9"/>
      <c r="K121" s="29"/>
      <c r="M121" s="7"/>
      <c r="N121" s="7"/>
    </row>
    <row r="122" spans="2:14">
      <c r="B122" s="13">
        <v>117</v>
      </c>
      <c r="C122" s="42" t="s">
        <v>126</v>
      </c>
      <c r="D122" s="16">
        <v>573.15</v>
      </c>
      <c r="E122" s="16">
        <v>120</v>
      </c>
      <c r="F122" s="16">
        <f t="shared" si="11"/>
        <v>6.8571428571428575E-2</v>
      </c>
      <c r="G122" s="16">
        <f t="shared" si="12"/>
        <v>14.583333333333332</v>
      </c>
      <c r="H122" s="16">
        <f t="shared" si="13"/>
        <v>20.936927505888512</v>
      </c>
      <c r="I122" s="16">
        <f t="shared" si="14"/>
        <v>31.405391258832768</v>
      </c>
      <c r="K122" s="29"/>
      <c r="L122">
        <f t="shared" ref="L122:L140" si="18">K122*E122</f>
        <v>0</v>
      </c>
      <c r="M122" s="7">
        <f t="shared" si="15"/>
        <v>0</v>
      </c>
      <c r="N122" s="7">
        <f t="shared" ref="N122:N140" si="19">K122*D122</f>
        <v>0</v>
      </c>
    </row>
    <row r="123" spans="2:14">
      <c r="B123" s="13">
        <v>118</v>
      </c>
      <c r="C123" s="43" t="s">
        <v>127</v>
      </c>
      <c r="D123" s="17">
        <v>537.64</v>
      </c>
      <c r="E123" s="17">
        <v>105</v>
      </c>
      <c r="F123" s="17">
        <f t="shared" si="11"/>
        <v>0.06</v>
      </c>
      <c r="G123" s="17">
        <f t="shared" si="12"/>
        <v>16.666666666666668</v>
      </c>
      <c r="H123" s="17">
        <f t="shared" si="13"/>
        <v>22.319767874414108</v>
      </c>
      <c r="I123" s="17">
        <f t="shared" si="14"/>
        <v>33.47965181162116</v>
      </c>
      <c r="K123" s="29"/>
      <c r="L123">
        <f t="shared" si="18"/>
        <v>0</v>
      </c>
      <c r="M123" s="7">
        <f t="shared" si="15"/>
        <v>0</v>
      </c>
      <c r="N123" s="7">
        <f t="shared" si="19"/>
        <v>0</v>
      </c>
    </row>
    <row r="124" spans="2:14">
      <c r="B124" s="13">
        <v>119</v>
      </c>
      <c r="C124" s="44" t="s">
        <v>128</v>
      </c>
      <c r="D124" s="18">
        <v>107.43</v>
      </c>
      <c r="E124" s="18">
        <v>17</v>
      </c>
      <c r="F124" s="18">
        <f t="shared" si="11"/>
        <v>9.7142857142857135E-3</v>
      </c>
      <c r="G124" s="18">
        <f t="shared" si="12"/>
        <v>102.94117647058825</v>
      </c>
      <c r="H124" s="18">
        <f t="shared" si="13"/>
        <v>111.7006422786931</v>
      </c>
      <c r="I124" s="18">
        <f t="shared" si="14"/>
        <v>167.55096341803963</v>
      </c>
      <c r="K124" s="29"/>
      <c r="L124">
        <f t="shared" si="18"/>
        <v>0</v>
      </c>
      <c r="M124" s="7">
        <f t="shared" si="15"/>
        <v>0</v>
      </c>
      <c r="N124" s="7">
        <f t="shared" si="19"/>
        <v>0</v>
      </c>
    </row>
    <row r="125" spans="2:14">
      <c r="B125" s="13">
        <v>120</v>
      </c>
      <c r="C125" s="15" t="s">
        <v>129</v>
      </c>
      <c r="D125" s="9">
        <v>2.66</v>
      </c>
      <c r="E125" s="9">
        <v>0.4</v>
      </c>
      <c r="F125" s="9">
        <f t="shared" si="11"/>
        <v>2.2857142857142859E-4</v>
      </c>
      <c r="G125" s="9">
        <f t="shared" si="12"/>
        <v>4375</v>
      </c>
      <c r="H125" s="9">
        <f t="shared" si="13"/>
        <v>4511.2781954887214</v>
      </c>
      <c r="I125" s="9">
        <f t="shared" si="14"/>
        <v>6766.9172932330821</v>
      </c>
      <c r="K125" s="29"/>
      <c r="L125">
        <f t="shared" si="18"/>
        <v>0</v>
      </c>
      <c r="M125" s="7">
        <f t="shared" si="15"/>
        <v>0</v>
      </c>
      <c r="N125" s="7">
        <f t="shared" si="19"/>
        <v>0</v>
      </c>
    </row>
    <row r="126" spans="2:14">
      <c r="B126" s="13">
        <v>121</v>
      </c>
      <c r="C126" s="15" t="s">
        <v>130</v>
      </c>
      <c r="D126" s="9">
        <v>228.52</v>
      </c>
      <c r="E126" s="9">
        <v>20</v>
      </c>
      <c r="F126" s="9">
        <f t="shared" si="11"/>
        <v>1.1428571428571429E-2</v>
      </c>
      <c r="G126" s="9">
        <f t="shared" si="12"/>
        <v>87.5</v>
      </c>
      <c r="H126" s="9">
        <f t="shared" si="13"/>
        <v>52.511815158410641</v>
      </c>
      <c r="I126" s="9">
        <f t="shared" si="14"/>
        <v>78.767722737615955</v>
      </c>
      <c r="K126" s="29"/>
      <c r="L126">
        <f t="shared" si="18"/>
        <v>0</v>
      </c>
      <c r="M126" s="7">
        <f t="shared" si="15"/>
        <v>0</v>
      </c>
      <c r="N126" s="7">
        <f t="shared" si="19"/>
        <v>0</v>
      </c>
    </row>
    <row r="127" spans="2:14">
      <c r="B127" s="13">
        <v>122</v>
      </c>
      <c r="C127" s="15" t="s">
        <v>131</v>
      </c>
      <c r="D127" s="9">
        <v>2.31</v>
      </c>
      <c r="E127" s="9">
        <v>0.45</v>
      </c>
      <c r="F127" s="9">
        <f t="shared" si="11"/>
        <v>2.5714285714285715E-4</v>
      </c>
      <c r="G127" s="9">
        <f t="shared" si="12"/>
        <v>3888.8888888888887</v>
      </c>
      <c r="H127" s="9">
        <f t="shared" si="13"/>
        <v>5194.8051948051943</v>
      </c>
      <c r="I127" s="9">
        <f t="shared" si="14"/>
        <v>7792.2077922077924</v>
      </c>
      <c r="K127" s="29"/>
      <c r="L127">
        <f t="shared" si="18"/>
        <v>0</v>
      </c>
      <c r="M127" s="7">
        <f t="shared" si="15"/>
        <v>0</v>
      </c>
      <c r="N127" s="7">
        <f t="shared" si="19"/>
        <v>0</v>
      </c>
    </row>
    <row r="128" spans="2:14">
      <c r="B128" s="13">
        <v>123</v>
      </c>
      <c r="C128" s="15" t="s">
        <v>132</v>
      </c>
      <c r="D128" s="9">
        <v>0.39</v>
      </c>
      <c r="E128" s="9">
        <v>0.08</v>
      </c>
      <c r="F128" s="9">
        <f t="shared" si="11"/>
        <v>4.5714285714285716E-5</v>
      </c>
      <c r="G128" s="9">
        <f t="shared" si="12"/>
        <v>21875</v>
      </c>
      <c r="H128" s="9">
        <f t="shared" si="13"/>
        <v>30769.23076923077</v>
      </c>
      <c r="I128" s="9">
        <f t="shared" si="14"/>
        <v>46153.846153846149</v>
      </c>
      <c r="K128" s="29"/>
      <c r="L128">
        <f t="shared" si="18"/>
        <v>0</v>
      </c>
      <c r="M128" s="7">
        <f t="shared" si="15"/>
        <v>0</v>
      </c>
      <c r="N128" s="7">
        <f t="shared" si="19"/>
        <v>0</v>
      </c>
    </row>
    <row r="129" spans="2:14">
      <c r="B129" s="13">
        <v>124</v>
      </c>
      <c r="C129" s="15" t="s">
        <v>133</v>
      </c>
      <c r="D129" s="9">
        <v>0.34</v>
      </c>
      <c r="E129" s="9">
        <v>0.05</v>
      </c>
      <c r="F129" s="9">
        <f t="shared" si="11"/>
        <v>2.8571428571428574E-5</v>
      </c>
      <c r="G129" s="9">
        <f t="shared" si="12"/>
        <v>35000</v>
      </c>
      <c r="H129" s="9">
        <f t="shared" si="13"/>
        <v>35294.117647058818</v>
      </c>
      <c r="I129" s="9">
        <f t="shared" si="14"/>
        <v>52941.176470588231</v>
      </c>
      <c r="K129" s="29"/>
      <c r="L129">
        <f t="shared" si="18"/>
        <v>0</v>
      </c>
      <c r="M129" s="7">
        <f t="shared" si="15"/>
        <v>0</v>
      </c>
      <c r="N129" s="7">
        <f t="shared" si="19"/>
        <v>0</v>
      </c>
    </row>
    <row r="130" spans="2:14">
      <c r="B130" s="13">
        <v>125</v>
      </c>
      <c r="C130" s="15" t="s">
        <v>134</v>
      </c>
      <c r="D130" s="9">
        <v>2.37</v>
      </c>
      <c r="E130" s="9">
        <v>0.5</v>
      </c>
      <c r="F130" s="9">
        <f t="shared" si="11"/>
        <v>2.8571428571428574E-4</v>
      </c>
      <c r="G130" s="9">
        <f t="shared" si="12"/>
        <v>3499.9999999999995</v>
      </c>
      <c r="H130" s="9">
        <f t="shared" si="13"/>
        <v>5063.2911392405058</v>
      </c>
      <c r="I130" s="9">
        <f t="shared" si="14"/>
        <v>7594.9367088607587</v>
      </c>
      <c r="K130" s="29"/>
      <c r="L130">
        <f t="shared" si="18"/>
        <v>0</v>
      </c>
      <c r="M130" s="7">
        <f t="shared" si="15"/>
        <v>0</v>
      </c>
      <c r="N130" s="7">
        <f t="shared" si="19"/>
        <v>0</v>
      </c>
    </row>
    <row r="131" spans="2:14">
      <c r="B131" s="13">
        <v>126</v>
      </c>
      <c r="C131" s="15" t="s">
        <v>135</v>
      </c>
      <c r="D131" s="9">
        <v>52.42</v>
      </c>
      <c r="E131" s="9">
        <v>7.7</v>
      </c>
      <c r="F131" s="9">
        <f t="shared" si="11"/>
        <v>4.4000000000000003E-3</v>
      </c>
      <c r="G131" s="9">
        <f t="shared" si="12"/>
        <v>227.27272727272725</v>
      </c>
      <c r="H131" s="9">
        <f t="shared" si="13"/>
        <v>228.92025944296068</v>
      </c>
      <c r="I131" s="9">
        <f t="shared" si="14"/>
        <v>343.38038916444106</v>
      </c>
      <c r="K131" s="29"/>
      <c r="L131">
        <f t="shared" si="18"/>
        <v>0</v>
      </c>
      <c r="M131" s="7">
        <f t="shared" si="15"/>
        <v>0</v>
      </c>
      <c r="N131" s="7">
        <f t="shared" si="19"/>
        <v>0</v>
      </c>
    </row>
    <row r="132" spans="2:14">
      <c r="B132" s="13">
        <v>127</v>
      </c>
      <c r="C132" s="15" t="s">
        <v>136</v>
      </c>
      <c r="D132" s="9">
        <v>1.26</v>
      </c>
      <c r="E132" s="9">
        <v>0.21</v>
      </c>
      <c r="F132" s="9">
        <f t="shared" si="11"/>
        <v>1.1999999999999999E-4</v>
      </c>
      <c r="G132" s="9">
        <f>1/F132</f>
        <v>8333.3333333333339</v>
      </c>
      <c r="H132" s="9">
        <f t="shared" si="13"/>
        <v>9523.8095238095229</v>
      </c>
      <c r="I132" s="9">
        <f t="shared" si="14"/>
        <v>14285.714285714286</v>
      </c>
      <c r="K132" s="29"/>
      <c r="L132">
        <f t="shared" si="18"/>
        <v>0</v>
      </c>
      <c r="M132" s="7">
        <f t="shared" si="15"/>
        <v>0</v>
      </c>
      <c r="N132" s="7">
        <f t="shared" si="19"/>
        <v>0</v>
      </c>
    </row>
    <row r="133" spans="2:14">
      <c r="B133" s="13">
        <v>128</v>
      </c>
      <c r="C133" s="45" t="s">
        <v>137</v>
      </c>
      <c r="D133" s="19">
        <v>94.39</v>
      </c>
      <c r="E133" s="19">
        <v>17</v>
      </c>
      <c r="F133" s="19">
        <f t="shared" si="11"/>
        <v>9.7142857142857135E-3</v>
      </c>
      <c r="G133" s="19">
        <f t="shared" si="12"/>
        <v>102.94117647058825</v>
      </c>
      <c r="H133" s="19">
        <f t="shared" si="13"/>
        <v>127.13211145248437</v>
      </c>
      <c r="I133" s="19">
        <f t="shared" si="14"/>
        <v>190.69816717872655</v>
      </c>
      <c r="K133" s="29"/>
      <c r="L133">
        <f t="shared" si="18"/>
        <v>0</v>
      </c>
      <c r="M133" s="7">
        <f t="shared" si="15"/>
        <v>0</v>
      </c>
      <c r="N133" s="7">
        <f t="shared" si="19"/>
        <v>0</v>
      </c>
    </row>
    <row r="134" spans="2:14">
      <c r="B134" s="13">
        <v>129</v>
      </c>
      <c r="C134" s="15" t="s">
        <v>138</v>
      </c>
      <c r="D134" s="9">
        <v>48.66</v>
      </c>
      <c r="E134" s="9">
        <v>8</v>
      </c>
      <c r="F134" s="9">
        <f t="shared" ref="F134:F140" si="20">E134/1750</f>
        <v>4.5714285714285718E-3</v>
      </c>
      <c r="G134" s="9">
        <f t="shared" ref="G134:G140" si="21">1/F134</f>
        <v>218.74999999999997</v>
      </c>
      <c r="H134" s="9">
        <f t="shared" ref="H134:H140" si="22">12000/D134</f>
        <v>246.6091245376079</v>
      </c>
      <c r="I134" s="9">
        <f t="shared" ref="I134:I140" si="23">18000/D134</f>
        <v>369.91368680641187</v>
      </c>
      <c r="K134" s="29"/>
      <c r="L134">
        <f t="shared" si="18"/>
        <v>0</v>
      </c>
      <c r="M134" s="7">
        <f t="shared" ref="M134:M140" si="24">L134/1750</f>
        <v>0</v>
      </c>
      <c r="N134" s="7">
        <f t="shared" si="19"/>
        <v>0</v>
      </c>
    </row>
    <row r="135" spans="2:14">
      <c r="B135" s="13">
        <v>130</v>
      </c>
      <c r="C135" s="15" t="s">
        <v>139</v>
      </c>
      <c r="D135" s="9">
        <v>366.18</v>
      </c>
      <c r="E135" s="9">
        <v>77</v>
      </c>
      <c r="F135" s="9">
        <f t="shared" si="20"/>
        <v>4.3999999999999997E-2</v>
      </c>
      <c r="G135" s="9">
        <f t="shared" si="21"/>
        <v>22.72727272727273</v>
      </c>
      <c r="H135" s="9">
        <f t="shared" si="22"/>
        <v>32.770768474520729</v>
      </c>
      <c r="I135" s="9">
        <f t="shared" si="23"/>
        <v>49.15615271178109</v>
      </c>
      <c r="K135" s="29"/>
      <c r="L135">
        <f t="shared" si="18"/>
        <v>0</v>
      </c>
      <c r="M135" s="7">
        <f t="shared" si="24"/>
        <v>0</v>
      </c>
      <c r="N135" s="7">
        <f t="shared" si="19"/>
        <v>0</v>
      </c>
    </row>
    <row r="136" spans="2:14">
      <c r="B136" s="13">
        <v>131</v>
      </c>
      <c r="C136" s="43" t="s">
        <v>140</v>
      </c>
      <c r="D136" s="17">
        <v>634.79</v>
      </c>
      <c r="E136" s="17">
        <v>58</v>
      </c>
      <c r="F136" s="17">
        <f t="shared" si="20"/>
        <v>3.3142857142857141E-2</v>
      </c>
      <c r="G136" s="17">
        <f t="shared" si="21"/>
        <v>30.172413793103452</v>
      </c>
      <c r="H136" s="17">
        <f t="shared" si="22"/>
        <v>18.903889475259536</v>
      </c>
      <c r="I136" s="17">
        <f t="shared" si="23"/>
        <v>28.355834212889302</v>
      </c>
      <c r="K136" s="29"/>
      <c r="L136">
        <f t="shared" si="18"/>
        <v>0</v>
      </c>
      <c r="M136" s="7">
        <f t="shared" si="24"/>
        <v>0</v>
      </c>
      <c r="N136" s="7">
        <f t="shared" si="19"/>
        <v>0</v>
      </c>
    </row>
    <row r="137" spans="2:14">
      <c r="B137" s="13">
        <v>132</v>
      </c>
      <c r="C137" s="15" t="s">
        <v>141</v>
      </c>
      <c r="D137" s="9">
        <v>58.09</v>
      </c>
      <c r="E137" s="9">
        <v>2</v>
      </c>
      <c r="F137" s="9">
        <f t="shared" si="20"/>
        <v>1.1428571428571429E-3</v>
      </c>
      <c r="G137" s="9">
        <f t="shared" si="21"/>
        <v>874.99999999999989</v>
      </c>
      <c r="H137" s="9">
        <f t="shared" si="22"/>
        <v>206.57600275434669</v>
      </c>
      <c r="I137" s="9">
        <f t="shared" si="23"/>
        <v>309.86400413152006</v>
      </c>
      <c r="K137" s="29"/>
      <c r="L137">
        <f t="shared" si="18"/>
        <v>0</v>
      </c>
      <c r="M137" s="7">
        <f t="shared" si="24"/>
        <v>0</v>
      </c>
      <c r="N137" s="7">
        <f t="shared" si="19"/>
        <v>0</v>
      </c>
    </row>
    <row r="138" spans="2:14">
      <c r="B138" s="13">
        <v>133</v>
      </c>
      <c r="C138" s="15" t="s">
        <v>142</v>
      </c>
      <c r="D138" s="9">
        <v>257.27999999999997</v>
      </c>
      <c r="E138" s="9">
        <v>18</v>
      </c>
      <c r="F138" s="9">
        <f t="shared" si="20"/>
        <v>1.0285714285714285E-2</v>
      </c>
      <c r="G138" s="9">
        <f t="shared" si="21"/>
        <v>97.222222222222229</v>
      </c>
      <c r="H138" s="9">
        <f t="shared" si="22"/>
        <v>46.641791044776127</v>
      </c>
      <c r="I138" s="9">
        <f t="shared" si="23"/>
        <v>69.962686567164184</v>
      </c>
      <c r="K138" s="29"/>
      <c r="L138">
        <f t="shared" si="18"/>
        <v>0</v>
      </c>
      <c r="M138" s="7">
        <f t="shared" si="24"/>
        <v>0</v>
      </c>
      <c r="N138" s="7">
        <f t="shared" si="19"/>
        <v>0</v>
      </c>
    </row>
    <row r="139" spans="2:14">
      <c r="B139" s="13">
        <v>134</v>
      </c>
      <c r="C139" s="15" t="s">
        <v>143</v>
      </c>
      <c r="D139" s="9">
        <v>1.2</v>
      </c>
      <c r="E139" s="9">
        <v>0.11</v>
      </c>
      <c r="F139" s="9">
        <f>E139/1750</f>
        <v>6.2857142857142861E-5</v>
      </c>
      <c r="G139" s="9">
        <f t="shared" si="21"/>
        <v>15909.090909090908</v>
      </c>
      <c r="H139" s="9">
        <f t="shared" si="22"/>
        <v>10000</v>
      </c>
      <c r="I139" s="9">
        <f t="shared" si="23"/>
        <v>15000</v>
      </c>
      <c r="K139" s="29"/>
      <c r="L139">
        <f t="shared" si="18"/>
        <v>0</v>
      </c>
      <c r="M139" s="7">
        <f t="shared" si="24"/>
        <v>0</v>
      </c>
      <c r="N139" s="7">
        <f t="shared" si="19"/>
        <v>0</v>
      </c>
    </row>
    <row r="140" spans="2:14">
      <c r="B140" s="13">
        <v>135</v>
      </c>
      <c r="C140" s="15" t="s">
        <v>144</v>
      </c>
      <c r="D140" s="9">
        <v>1796.82</v>
      </c>
      <c r="E140" s="9">
        <v>30</v>
      </c>
      <c r="F140" s="9">
        <f t="shared" si="20"/>
        <v>1.7142857142857144E-2</v>
      </c>
      <c r="G140" s="9">
        <f t="shared" si="21"/>
        <v>58.333333333333329</v>
      </c>
      <c r="H140" s="9">
        <f t="shared" si="22"/>
        <v>6.6784652886766622</v>
      </c>
      <c r="I140" s="9">
        <f t="shared" si="23"/>
        <v>10.017697933014993</v>
      </c>
      <c r="K140" s="29"/>
      <c r="L140">
        <f t="shared" si="18"/>
        <v>0</v>
      </c>
      <c r="M140" s="7">
        <f t="shared" si="24"/>
        <v>0</v>
      </c>
      <c r="N140" s="7">
        <f t="shared" si="19"/>
        <v>0</v>
      </c>
    </row>
    <row r="141" spans="2:14">
      <c r="K141" s="20">
        <f>SUM(K122:K140)</f>
        <v>0</v>
      </c>
    </row>
    <row r="142" spans="2:14">
      <c r="I142" s="47"/>
      <c r="J142" s="49" t="s">
        <v>145</v>
      </c>
      <c r="K142" s="21">
        <f>K120</f>
        <v>0</v>
      </c>
      <c r="L142" s="22">
        <f>SUM(L5:L141)</f>
        <v>0</v>
      </c>
      <c r="M142" s="23">
        <f>SUM(M5:M141)</f>
        <v>0</v>
      </c>
      <c r="N142" s="24">
        <f>SUM(N5:N141)</f>
        <v>0</v>
      </c>
    </row>
    <row r="143" spans="2:14">
      <c r="I143" s="48"/>
      <c r="J143" s="49" t="s">
        <v>146</v>
      </c>
      <c r="K143" s="21">
        <f>K141</f>
        <v>0</v>
      </c>
      <c r="L143" s="25" t="s">
        <v>147</v>
      </c>
      <c r="M143" s="51" t="s">
        <v>4</v>
      </c>
      <c r="N143" s="53" t="s">
        <v>148</v>
      </c>
    </row>
    <row r="144" spans="2:14">
      <c r="D144" s="46"/>
      <c r="L144" s="26" t="s">
        <v>149</v>
      </c>
      <c r="M144" s="52"/>
      <c r="N144" s="54"/>
    </row>
  </sheetData>
  <mergeCells count="4">
    <mergeCell ref="B4:E4"/>
    <mergeCell ref="B120:E120"/>
    <mergeCell ref="M143:M144"/>
    <mergeCell ref="N143:N14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2012-06-25T03:24:58Z</dcterms:created>
  <dcterms:modified xsi:type="dcterms:W3CDTF">2012-07-01T18:49:32Z</dcterms:modified>
</cp:coreProperties>
</file>